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0" windowWidth="11700" windowHeight="7560" tabRatio="639"/>
  </bookViews>
  <sheets>
    <sheet name="tab_1" sheetId="23" r:id="rId1"/>
    <sheet name="tab_2" sheetId="24" r:id="rId2"/>
    <sheet name="tab_3" sheetId="25" r:id="rId3"/>
    <sheet name="tab_4" sheetId="26" r:id="rId4"/>
    <sheet name="tab_5pravopl" sheetId="27" r:id="rId5"/>
    <sheet name="tab_6" sheetId="28" r:id="rId6"/>
    <sheet name="tab_7" sheetId="9" r:id="rId7"/>
    <sheet name="tab_8" sheetId="11" r:id="rId8"/>
    <sheet name="tab_9" sheetId="12" r:id="rId9"/>
    <sheet name="tab_10" sheetId="13" r:id="rId10"/>
    <sheet name="tab_11" sheetId="14" r:id="rId11"/>
    <sheet name="tab_12" sheetId="15" r:id="rId12"/>
    <sheet name="tab_13" sheetId="16" r:id="rId13"/>
  </sheets>
  <definedNames>
    <definedName name="_xlnm.Print_Titles" localSheetId="10">tab_11!$2:$2</definedName>
    <definedName name="_xlnm.Print_Area" localSheetId="1">tab_2!$A$1:$E$74</definedName>
  </definedNames>
  <calcPr calcId="145621"/>
</workbook>
</file>

<file path=xl/calcChain.xml><?xml version="1.0" encoding="utf-8"?>
<calcChain xmlns="http://schemas.openxmlformats.org/spreadsheetml/2006/main">
  <c r="D47" i="24" l="1"/>
  <c r="K14" i="12"/>
  <c r="K14" i="9"/>
  <c r="T20" i="16"/>
  <c r="T15" i="16"/>
  <c r="T11" i="16"/>
  <c r="T21" i="16" s="1"/>
  <c r="L20" i="16"/>
  <c r="L15" i="16"/>
  <c r="L11" i="16"/>
  <c r="K20" i="16"/>
  <c r="K15" i="16"/>
  <c r="K11" i="16"/>
  <c r="J20" i="16"/>
  <c r="J15" i="16"/>
  <c r="J11" i="16"/>
  <c r="I20" i="16"/>
  <c r="I15" i="16"/>
  <c r="I11" i="16"/>
  <c r="I21" i="16" s="1"/>
  <c r="L14" i="15"/>
  <c r="W5" i="15" s="1"/>
  <c r="K14" i="15"/>
  <c r="V12" i="15" s="1"/>
  <c r="J14" i="15"/>
  <c r="I14" i="15"/>
  <c r="H14" i="15"/>
  <c r="S11" i="15" s="1"/>
  <c r="G14" i="15"/>
  <c r="F14" i="15"/>
  <c r="Q5" i="15"/>
  <c r="E14" i="15"/>
  <c r="D14" i="15"/>
  <c r="C14" i="15"/>
  <c r="N9" i="15"/>
  <c r="L19" i="13"/>
  <c r="K19" i="13"/>
  <c r="J19" i="13"/>
  <c r="I19" i="13"/>
  <c r="L14" i="13"/>
  <c r="K14" i="13"/>
  <c r="J14" i="13"/>
  <c r="I14" i="13"/>
  <c r="L10" i="13"/>
  <c r="L20" i="13" s="1"/>
  <c r="K10" i="13"/>
  <c r="K20" i="13"/>
  <c r="J10" i="13"/>
  <c r="J20" i="13" s="1"/>
  <c r="I10" i="13"/>
  <c r="I20" i="13"/>
  <c r="L19" i="12"/>
  <c r="K19" i="12"/>
  <c r="J19" i="12"/>
  <c r="I19" i="12"/>
  <c r="L14" i="12"/>
  <c r="J14" i="12"/>
  <c r="I14" i="12"/>
  <c r="L10" i="12"/>
  <c r="K10" i="12"/>
  <c r="J10" i="12"/>
  <c r="I10" i="12"/>
  <c r="L14" i="11"/>
  <c r="K14" i="11"/>
  <c r="J14" i="11"/>
  <c r="I14" i="11"/>
  <c r="M14" i="9"/>
  <c r="L14" i="9"/>
  <c r="I14" i="9"/>
  <c r="C57" i="24"/>
  <c r="E27" i="28"/>
  <c r="D25" i="28"/>
  <c r="E25" i="28" s="1"/>
  <c r="C25" i="28"/>
  <c r="E33" i="27"/>
  <c r="B33" i="27"/>
  <c r="D33" i="27" s="1"/>
  <c r="F42" i="27"/>
  <c r="C42" i="27"/>
  <c r="F22" i="27"/>
  <c r="C22" i="27"/>
  <c r="F11" i="27"/>
  <c r="C11" i="27"/>
  <c r="D27" i="26"/>
  <c r="D20" i="25"/>
  <c r="C47" i="24"/>
  <c r="E47" i="24" s="1"/>
  <c r="E15" i="24"/>
  <c r="E7" i="24"/>
  <c r="E8" i="24"/>
  <c r="E9" i="24"/>
  <c r="E10" i="24"/>
  <c r="E11" i="24"/>
  <c r="E12" i="24"/>
  <c r="E13" i="24"/>
  <c r="E6" i="24"/>
  <c r="E5" i="24"/>
  <c r="C16" i="24"/>
  <c r="D16" i="24"/>
  <c r="C26" i="23"/>
  <c r="E7" i="28"/>
  <c r="E8" i="28"/>
  <c r="E10" i="28"/>
  <c r="E12" i="28"/>
  <c r="E13" i="28"/>
  <c r="E14" i="28"/>
  <c r="E15" i="28"/>
  <c r="E20" i="28"/>
  <c r="E21" i="28"/>
  <c r="E22" i="28"/>
  <c r="D6" i="27"/>
  <c r="G6" i="27"/>
  <c r="D7" i="27"/>
  <c r="G7" i="27"/>
  <c r="D8" i="27"/>
  <c r="G8" i="27"/>
  <c r="D9" i="27"/>
  <c r="G9" i="27"/>
  <c r="D10" i="27"/>
  <c r="G10" i="27"/>
  <c r="B11" i="27"/>
  <c r="D11" i="27" s="1"/>
  <c r="E11" i="27"/>
  <c r="G11" i="27" s="1"/>
  <c r="D18" i="27"/>
  <c r="G18" i="27"/>
  <c r="D19" i="27"/>
  <c r="G19" i="27"/>
  <c r="D20" i="27"/>
  <c r="G20" i="27"/>
  <c r="D21" i="27"/>
  <c r="G21" i="27"/>
  <c r="B22" i="27"/>
  <c r="E22" i="27"/>
  <c r="G22" i="27" s="1"/>
  <c r="D23" i="27"/>
  <c r="G23" i="27"/>
  <c r="D30" i="27"/>
  <c r="G30" i="27"/>
  <c r="D31" i="27"/>
  <c r="G31" i="27"/>
  <c r="D32" i="27"/>
  <c r="G32" i="27"/>
  <c r="G33" i="27"/>
  <c r="D34" i="27"/>
  <c r="G34" i="27"/>
  <c r="D35" i="27"/>
  <c r="G35" i="27"/>
  <c r="C36" i="27"/>
  <c r="E36" i="27"/>
  <c r="F36" i="27"/>
  <c r="D37" i="27"/>
  <c r="G37" i="27"/>
  <c r="D38" i="27"/>
  <c r="G38" i="27"/>
  <c r="D39" i="27"/>
  <c r="G39" i="27"/>
  <c r="D40" i="27"/>
  <c r="G40" i="27"/>
  <c r="D41" i="27"/>
  <c r="G41" i="27"/>
  <c r="B42" i="27"/>
  <c r="D42" i="27"/>
  <c r="E42" i="27"/>
  <c r="G42" i="27" s="1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C27" i="26"/>
  <c r="E27" i="26" s="1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C20" i="25"/>
  <c r="E20" i="25"/>
  <c r="E20" i="24"/>
  <c r="E21" i="24"/>
  <c r="E22" i="24"/>
  <c r="E23" i="24"/>
  <c r="E24" i="24"/>
  <c r="E25" i="24"/>
  <c r="E26" i="24"/>
  <c r="C27" i="24"/>
  <c r="D27" i="24"/>
  <c r="E31" i="24"/>
  <c r="E32" i="24"/>
  <c r="E33" i="24"/>
  <c r="E34" i="24"/>
  <c r="E35" i="24"/>
  <c r="E36" i="24"/>
  <c r="C37" i="24"/>
  <c r="E37" i="24" s="1"/>
  <c r="D37" i="24"/>
  <c r="E41" i="24"/>
  <c r="E42" i="24"/>
  <c r="E43" i="24"/>
  <c r="E44" i="24"/>
  <c r="E45" i="24"/>
  <c r="E46" i="24"/>
  <c r="E51" i="24"/>
  <c r="E53" i="24"/>
  <c r="E54" i="24"/>
  <c r="D57" i="24"/>
  <c r="E61" i="24"/>
  <c r="E62" i="24"/>
  <c r="E63" i="24"/>
  <c r="E64" i="24"/>
  <c r="E66" i="24"/>
  <c r="C67" i="24"/>
  <c r="D67" i="24"/>
  <c r="E67" i="24" s="1"/>
  <c r="B26" i="23"/>
  <c r="G26" i="23" s="1"/>
  <c r="D26" i="23"/>
  <c r="E26" i="23"/>
  <c r="F26" i="23"/>
  <c r="M11" i="16"/>
  <c r="M15" i="16"/>
  <c r="M20" i="16"/>
  <c r="M14" i="15"/>
  <c r="X10" i="15" s="1"/>
  <c r="X4" i="15"/>
  <c r="M14" i="12"/>
  <c r="M10" i="12"/>
  <c r="M14" i="11"/>
  <c r="N7" i="15"/>
  <c r="O3" i="15"/>
  <c r="P9" i="15"/>
  <c r="R5" i="15"/>
  <c r="T3" i="15"/>
  <c r="U3" i="15"/>
  <c r="R3" i="15"/>
  <c r="O5" i="15"/>
  <c r="R6" i="15"/>
  <c r="U10" i="15"/>
  <c r="M19" i="13"/>
  <c r="M14" i="13"/>
  <c r="M10" i="13"/>
  <c r="M19" i="12"/>
  <c r="P3" i="15"/>
  <c r="U5" i="15"/>
  <c r="T12" i="15"/>
  <c r="O13" i="15"/>
  <c r="R8" i="15"/>
  <c r="O6" i="15"/>
  <c r="U7" i="15"/>
  <c r="T4" i="15"/>
  <c r="U12" i="15"/>
  <c r="U8" i="15"/>
  <c r="Q6" i="15"/>
  <c r="U11" i="15"/>
  <c r="U9" i="15"/>
  <c r="Q12" i="15"/>
  <c r="Q10" i="15"/>
  <c r="U13" i="15"/>
  <c r="U4" i="15"/>
  <c r="Q13" i="15"/>
  <c r="Q11" i="15"/>
  <c r="Q7" i="15"/>
  <c r="Q14" i="15" s="1"/>
  <c r="Q4" i="15"/>
  <c r="U6" i="15"/>
  <c r="P4" i="15"/>
  <c r="T6" i="15"/>
  <c r="T8" i="15"/>
  <c r="T7" i="15"/>
  <c r="T10" i="15"/>
  <c r="T11" i="15"/>
  <c r="T9" i="15"/>
  <c r="T5" i="15"/>
  <c r="O7" i="15"/>
  <c r="O14" i="15"/>
  <c r="O12" i="15"/>
  <c r="O9" i="15"/>
  <c r="O8" i="15"/>
  <c r="R4" i="15"/>
  <c r="O10" i="15"/>
  <c r="R13" i="15"/>
  <c r="R11" i="15"/>
  <c r="R7" i="15"/>
  <c r="O11" i="15"/>
  <c r="R12" i="15"/>
  <c r="R10" i="15"/>
  <c r="R9" i="15"/>
  <c r="O4" i="15"/>
  <c r="T13" i="15"/>
  <c r="S9" i="15"/>
  <c r="P7" i="15"/>
  <c r="P13" i="15"/>
  <c r="S12" i="15"/>
  <c r="P10" i="15"/>
  <c r="P6" i="15"/>
  <c r="S10" i="15"/>
  <c r="P12" i="15"/>
  <c r="S7" i="15"/>
  <c r="N8" i="15"/>
  <c r="P5" i="15"/>
  <c r="P8" i="15"/>
  <c r="P11" i="15"/>
  <c r="M20" i="12"/>
  <c r="X3" i="15"/>
  <c r="X11" i="15"/>
  <c r="X6" i="15"/>
  <c r="X5" i="15"/>
  <c r="W11" i="15"/>
  <c r="E16" i="24"/>
  <c r="W4" i="15"/>
  <c r="G36" i="27"/>
  <c r="E27" i="24"/>
  <c r="E57" i="24"/>
  <c r="X8" i="15"/>
  <c r="X7" i="15"/>
  <c r="X9" i="15"/>
  <c r="W10" i="15"/>
  <c r="W9" i="15"/>
  <c r="W12" i="15"/>
  <c r="W8" i="15"/>
  <c r="W6" i="15"/>
  <c r="W13" i="15"/>
  <c r="W3" i="15"/>
  <c r="W7" i="15"/>
  <c r="Q8" i="15"/>
  <c r="Q9" i="15"/>
  <c r="Q3" i="15"/>
  <c r="N10" i="15"/>
  <c r="N3" i="15"/>
  <c r="N12" i="15"/>
  <c r="N5" i="15"/>
  <c r="N11" i="15"/>
  <c r="N4" i="15"/>
  <c r="N6" i="15"/>
  <c r="N13" i="15"/>
  <c r="K21" i="16"/>
  <c r="V17" i="16" s="1"/>
  <c r="X12" i="15"/>
  <c r="X13" i="15"/>
  <c r="L20" i="12"/>
  <c r="V8" i="15"/>
  <c r="V4" i="15"/>
  <c r="V7" i="16" l="1"/>
  <c r="V10" i="16"/>
  <c r="J20" i="12"/>
  <c r="V18" i="16"/>
  <c r="N14" i="15"/>
  <c r="P14" i="15"/>
  <c r="M20" i="13"/>
  <c r="R14" i="15"/>
  <c r="B36" i="27"/>
  <c r="D36" i="27" s="1"/>
  <c r="D22" i="27"/>
  <c r="D69" i="24"/>
  <c r="K20" i="12"/>
  <c r="W14" i="15"/>
  <c r="J21" i="16"/>
  <c r="V15" i="16"/>
  <c r="L21" i="16"/>
  <c r="T14" i="15"/>
  <c r="U14" i="15"/>
  <c r="M21" i="16"/>
  <c r="I20" i="12"/>
  <c r="U18" i="16"/>
  <c r="U14" i="16"/>
  <c r="U10" i="16"/>
  <c r="U6" i="16"/>
  <c r="U17" i="16"/>
  <c r="U13" i="16"/>
  <c r="U9" i="16"/>
  <c r="U5" i="16"/>
  <c r="U16" i="16"/>
  <c r="U12" i="16"/>
  <c r="U8" i="16"/>
  <c r="U4" i="16"/>
  <c r="U19" i="16"/>
  <c r="U15" i="16"/>
  <c r="U7" i="16"/>
  <c r="W16" i="16"/>
  <c r="W12" i="16"/>
  <c r="W8" i="16"/>
  <c r="W4" i="16"/>
  <c r="W19" i="16"/>
  <c r="W15" i="16"/>
  <c r="W7" i="16"/>
  <c r="W18" i="16"/>
  <c r="W14" i="16"/>
  <c r="W10" i="16"/>
  <c r="W6" i="16"/>
  <c r="W17" i="16"/>
  <c r="W13" i="16"/>
  <c r="W9" i="16"/>
  <c r="W5" i="16"/>
  <c r="X15" i="16"/>
  <c r="X14" i="15"/>
  <c r="X19" i="16"/>
  <c r="X18" i="16"/>
  <c r="X5" i="16"/>
  <c r="X14" i="16"/>
  <c r="X16" i="16"/>
  <c r="X13" i="16"/>
  <c r="X7" i="16"/>
  <c r="X12" i="16"/>
  <c r="X20" i="16"/>
  <c r="X4" i="16"/>
  <c r="X9" i="16"/>
  <c r="X8" i="16"/>
  <c r="X6" i="16"/>
  <c r="X17" i="16"/>
  <c r="X11" i="16"/>
  <c r="X10" i="16"/>
  <c r="U20" i="16"/>
  <c r="W11" i="16"/>
  <c r="U11" i="16"/>
  <c r="W20" i="16"/>
  <c r="W21" i="16" s="1"/>
  <c r="V13" i="15"/>
  <c r="V11" i="15"/>
  <c r="V3" i="15"/>
  <c r="V8" i="16"/>
  <c r="V13" i="16"/>
  <c r="S13" i="15"/>
  <c r="S6" i="15"/>
  <c r="S5" i="15"/>
  <c r="S4" i="15"/>
  <c r="S8" i="15"/>
  <c r="V5" i="16"/>
  <c r="V9" i="15"/>
  <c r="V10" i="15"/>
  <c r="V6" i="15"/>
  <c r="V9" i="16"/>
  <c r="V20" i="16"/>
  <c r="V21" i="16" s="1"/>
  <c r="V4" i="16"/>
  <c r="V14" i="16"/>
  <c r="V7" i="15"/>
  <c r="V5" i="15"/>
  <c r="V12" i="16"/>
  <c r="V11" i="16"/>
  <c r="V6" i="16"/>
  <c r="V19" i="16"/>
  <c r="V16" i="16"/>
  <c r="C69" i="24"/>
  <c r="E69" i="24" s="1"/>
  <c r="S3" i="15"/>
  <c r="S14" i="15" s="1"/>
  <c r="V14" i="15" l="1"/>
  <c r="U21" i="16"/>
  <c r="X21" i="16"/>
</calcChain>
</file>

<file path=xl/sharedStrings.xml><?xml version="1.0" encoding="utf-8"?>
<sst xmlns="http://schemas.openxmlformats.org/spreadsheetml/2006/main" count="560" uniqueCount="334">
  <si>
    <t>250 a viac</t>
  </si>
  <si>
    <t>Spoločnosť s ručením obmedzeným</t>
  </si>
  <si>
    <t>Verejná obchodná spoločnosť</t>
  </si>
  <si>
    <t>Fyzické osoby spolu</t>
  </si>
  <si>
    <t xml:space="preserve">Počet kontrolovaných subjektov  </t>
  </si>
  <si>
    <t>Právna forma subjektu</t>
  </si>
  <si>
    <t>Nezisková organizácia</t>
  </si>
  <si>
    <t xml:space="preserve">Iné          </t>
  </si>
  <si>
    <t>Spolu</t>
  </si>
  <si>
    <t>spolu</t>
  </si>
  <si>
    <t>rozdelenie podľa počtu zamestnancov</t>
  </si>
  <si>
    <t xml:space="preserve"> = 0</t>
  </si>
  <si>
    <t xml:space="preserve"> 1 - 9</t>
  </si>
  <si>
    <t xml:space="preserve"> 10 - 49</t>
  </si>
  <si>
    <t xml:space="preserve"> 50 - 249</t>
  </si>
  <si>
    <t>Kód</t>
  </si>
  <si>
    <t xml:space="preserve"> B O Z P</t>
  </si>
  <si>
    <t>Počet v roku</t>
  </si>
  <si>
    <t>22/A</t>
  </si>
  <si>
    <t>Previerky stavu BOZP</t>
  </si>
  <si>
    <t>22/B</t>
  </si>
  <si>
    <t>Mimoriadne previerky</t>
  </si>
  <si>
    <t>22/F</t>
  </si>
  <si>
    <t>Následné previerky - kontrola uložených opatrení</t>
  </si>
  <si>
    <t>22/C</t>
  </si>
  <si>
    <t xml:space="preserve">Účasť na kolaudačnom konaní </t>
  </si>
  <si>
    <t>22/D</t>
  </si>
  <si>
    <t>Jadrový dozor</t>
  </si>
  <si>
    <t>22/E</t>
  </si>
  <si>
    <t xml:space="preserve">Vybavovanie podnetov </t>
  </si>
  <si>
    <t>41/J-47/J</t>
  </si>
  <si>
    <t>Vyšetrovanie udalostí</t>
  </si>
  <si>
    <t>22/K1, 2</t>
  </si>
  <si>
    <t>Závažné priemyselné havárie - posudzovanie BS, prevencia</t>
  </si>
  <si>
    <t>22/K3, 4</t>
  </si>
  <si>
    <t>22/G</t>
  </si>
  <si>
    <t>P o č e t   v ý k o n o v - BOZP</t>
  </si>
  <si>
    <t>T r h o v ý   d o h ľ a d</t>
  </si>
  <si>
    <t>23/A</t>
  </si>
  <si>
    <t>23/B</t>
  </si>
  <si>
    <t>23/F</t>
  </si>
  <si>
    <t>23/C</t>
  </si>
  <si>
    <t>Účasť na kolaudačnom konaní</t>
  </si>
  <si>
    <t>23/E</t>
  </si>
  <si>
    <t>23/J</t>
  </si>
  <si>
    <t>23/G</t>
  </si>
  <si>
    <t>P o č e t   v ý k o n o v - trhový dohľad</t>
  </si>
  <si>
    <t>P P V</t>
  </si>
  <si>
    <t>24/A</t>
  </si>
  <si>
    <t>24/B</t>
  </si>
  <si>
    <t>24/F</t>
  </si>
  <si>
    <t>24/E</t>
  </si>
  <si>
    <t>24/H</t>
  </si>
  <si>
    <t>Povoľovanie ľahkých prác mladistvých</t>
  </si>
  <si>
    <t>24/G</t>
  </si>
  <si>
    <t>P o č e t   v ý k o n o v  - PPV</t>
  </si>
  <si>
    <t xml:space="preserve">Kontrola nelegálneho zamestnania </t>
  </si>
  <si>
    <t>P o č e t   v ý k o n o v - KNZ</t>
  </si>
  <si>
    <t>26/A</t>
  </si>
  <si>
    <t>26/B</t>
  </si>
  <si>
    <t>26/F</t>
  </si>
  <si>
    <t>26/C</t>
  </si>
  <si>
    <t>26/E</t>
  </si>
  <si>
    <t>26/G</t>
  </si>
  <si>
    <t>P o č e t   v ý k o n o v - JD</t>
  </si>
  <si>
    <t>SLvD</t>
  </si>
  <si>
    <t>27/A</t>
  </si>
  <si>
    <t>27/B</t>
  </si>
  <si>
    <t>27/F</t>
  </si>
  <si>
    <t>27/E</t>
  </si>
  <si>
    <t>27/J</t>
  </si>
  <si>
    <t>27/G</t>
  </si>
  <si>
    <t>P o č e t   v ý k o n o v - SLvD</t>
  </si>
  <si>
    <t>C e l k o v ý  počet výkonov</t>
  </si>
  <si>
    <t>Prehľad porušení predpisov (nedostatkov) podľa objektov</t>
  </si>
  <si>
    <t>Skupina objektov dozoru</t>
  </si>
  <si>
    <t xml:space="preserve">P o č e t </t>
  </si>
  <si>
    <t>0100</t>
  </si>
  <si>
    <t>Ustanovené pracovné podmienky</t>
  </si>
  <si>
    <t>0200</t>
  </si>
  <si>
    <t>OOPP</t>
  </si>
  <si>
    <t>0300</t>
  </si>
  <si>
    <t>Riadenie BOZP</t>
  </si>
  <si>
    <t>0400</t>
  </si>
  <si>
    <t>Organizácia práce</t>
  </si>
  <si>
    <t>0500</t>
  </si>
  <si>
    <t>Pracovné prostredie</t>
  </si>
  <si>
    <t>0600</t>
  </si>
  <si>
    <t>Prevádzkové budovy a objekty</t>
  </si>
  <si>
    <t>0700</t>
  </si>
  <si>
    <t>VTZ</t>
  </si>
  <si>
    <t>0800</t>
  </si>
  <si>
    <t>Ostatné stroje a zariadenia</t>
  </si>
  <si>
    <t>0900</t>
  </si>
  <si>
    <t>Špeciálne stroje a zariadenia</t>
  </si>
  <si>
    <t>1000</t>
  </si>
  <si>
    <t>Činnosti</t>
  </si>
  <si>
    <t>1100</t>
  </si>
  <si>
    <t>Kolektívne zmluvy</t>
  </si>
  <si>
    <t>1200</t>
  </si>
  <si>
    <t>Pracovnoprávne a mzdové predpisy</t>
  </si>
  <si>
    <t>1300</t>
  </si>
  <si>
    <t>Trhový dohľad</t>
  </si>
  <si>
    <t>9999</t>
  </si>
  <si>
    <t>Bližšie nešpecifikovaný</t>
  </si>
  <si>
    <t xml:space="preserve"> S   p   o   l   u</t>
  </si>
  <si>
    <t>A</t>
  </si>
  <si>
    <t>Poľnohospodárstvo, lesníctvo a rybolov</t>
  </si>
  <si>
    <t>B</t>
  </si>
  <si>
    <t>Ťažba a dobývanie</t>
  </si>
  <si>
    <t>C</t>
  </si>
  <si>
    <t>Priemyselná výroba</t>
  </si>
  <si>
    <t>D</t>
  </si>
  <si>
    <t>Dodávka elektriny, plynu, pary a studeného vzduchu</t>
  </si>
  <si>
    <t>E</t>
  </si>
  <si>
    <t>F</t>
  </si>
  <si>
    <t>Stavebníctvo</t>
  </si>
  <si>
    <t>G</t>
  </si>
  <si>
    <t>H</t>
  </si>
  <si>
    <t>Doprava a skladovanie</t>
  </si>
  <si>
    <t>I</t>
  </si>
  <si>
    <t>Ubytovacie a stravovacie služby</t>
  </si>
  <si>
    <t>J</t>
  </si>
  <si>
    <t>Informácie a komunikácia</t>
  </si>
  <si>
    <t>K</t>
  </si>
  <si>
    <t>Finančné a poisťovacie činnosti</t>
  </si>
  <si>
    <t>L</t>
  </si>
  <si>
    <t>Činnosti v oblasti nehnuteľností</t>
  </si>
  <si>
    <t>M</t>
  </si>
  <si>
    <t>Odborné, vedecké a technické činnosti</t>
  </si>
  <si>
    <t>N</t>
  </si>
  <si>
    <t>Administratívne a podporné služby</t>
  </si>
  <si>
    <t>O</t>
  </si>
  <si>
    <t>Verejná správa a obrana; povinné sociálne zabezpečenie</t>
  </si>
  <si>
    <t>P</t>
  </si>
  <si>
    <t>Vzdelávanie</t>
  </si>
  <si>
    <t>Q</t>
  </si>
  <si>
    <t>Zdravotníctvo a sociálna pomoc</t>
  </si>
  <si>
    <t>R</t>
  </si>
  <si>
    <t>Umenie, zábava a rekreácia</t>
  </si>
  <si>
    <t>S</t>
  </si>
  <si>
    <t>Ostatné činnosti</t>
  </si>
  <si>
    <t xml:space="preserve">          S   p   o   l   u</t>
  </si>
  <si>
    <t>Prehľad porušení predpisov (nedostatkov) podľa SK NACE</t>
  </si>
  <si>
    <t>Názov odvetvia (SK NACE)</t>
  </si>
  <si>
    <t>Počet pokút</t>
  </si>
  <si>
    <t>porovn.</t>
  </si>
  <si>
    <t>Sumy pokút v €</t>
  </si>
  <si>
    <t>Vybavovanie podnetov</t>
  </si>
  <si>
    <t>Blokové pokuty</t>
  </si>
  <si>
    <t>Druh výkonu</t>
  </si>
  <si>
    <t>Kontrola BOZP</t>
  </si>
  <si>
    <t>Kontrola PPV</t>
  </si>
  <si>
    <t>Kontrola NZ</t>
  </si>
  <si>
    <t>Prehľad rozhodnutí podľa druhu</t>
  </si>
  <si>
    <t>D r u h   r o z h o d n u t i a</t>
  </si>
  <si>
    <t>Počet rozhodnutí</t>
  </si>
  <si>
    <t xml:space="preserve">Zákaz prevádzky VTZ tlakových </t>
  </si>
  <si>
    <t>Zákaz prevádzky VTZ zdvíhacích</t>
  </si>
  <si>
    <t>Zákaz prevádzky VTZ plynových</t>
  </si>
  <si>
    <t>Zákaz prevádzky VTZ elektrických</t>
  </si>
  <si>
    <t>Zákaz prevádzky ostatných strojov a zariadení</t>
  </si>
  <si>
    <t>Zákaz používania motorového vozidla</t>
  </si>
  <si>
    <t>Zákaz používania výrobných a prevádzkových priestorov</t>
  </si>
  <si>
    <t>Zákaz používania technológie, činnosti</t>
  </si>
  <si>
    <t>Odobratie osvedčenia revízneho technika</t>
  </si>
  <si>
    <t>Zákaz ostatných prác mladistvých a žien</t>
  </si>
  <si>
    <t>Zákaz ostatných prác bez oprávnenia, resp. kvalifikácie</t>
  </si>
  <si>
    <t>Zákaz ostatných prác proti predpisom</t>
  </si>
  <si>
    <t>Práce bez právneho titulu - nelegálne zamestnávanie</t>
  </si>
  <si>
    <t>Uloženie blokových pokút v €</t>
  </si>
  <si>
    <t>Navrhované pokuty organizáciám v €</t>
  </si>
  <si>
    <t>Navrhované pokuty jednotlivcom v €</t>
  </si>
  <si>
    <t>I.</t>
  </si>
  <si>
    <t>Dopravné prostriedky</t>
  </si>
  <si>
    <t>II.</t>
  </si>
  <si>
    <t>Zdvíhadlá a dopravníky, zdvíhacie a dopravné pomôcky</t>
  </si>
  <si>
    <t>III.</t>
  </si>
  <si>
    <t>Stroje - hnacie, pomocné, obrábacie a pracovné</t>
  </si>
  <si>
    <t>IV.</t>
  </si>
  <si>
    <t>Pracovné, príp. cestné dopr. priestory ako zdroje pádov osôb</t>
  </si>
  <si>
    <t>V.</t>
  </si>
  <si>
    <t>Materiál, bremená, predmety</t>
  </si>
  <si>
    <t>VI.</t>
  </si>
  <si>
    <t>Náradie, nástroje, ručne ovládané strojčeky a prístroje</t>
  </si>
  <si>
    <t>VII.</t>
  </si>
  <si>
    <t>Priem. škodliviny, horúce látky a predmety, oheň a výbušniny</t>
  </si>
  <si>
    <t>VIII.</t>
  </si>
  <si>
    <t>Kotly, nádoby a vedenia (potrubia) pod tlakom</t>
  </si>
  <si>
    <t>IX.</t>
  </si>
  <si>
    <t>Elektrina</t>
  </si>
  <si>
    <t>X.</t>
  </si>
  <si>
    <t>Ľudia, zvieratá a prírodné živly</t>
  </si>
  <si>
    <t>XI.</t>
  </si>
  <si>
    <t>Iné zdroje</t>
  </si>
  <si>
    <t>S p o l u</t>
  </si>
  <si>
    <t>1.</t>
  </si>
  <si>
    <t>Chybný alebo nepriaznivý stav zdroja úrazu</t>
  </si>
  <si>
    <t>2.</t>
  </si>
  <si>
    <t>Chýbajúce alebo nedostatočné ochranné zariadenie a zabezpečenie</t>
  </si>
  <si>
    <t>3.</t>
  </si>
  <si>
    <t>Chýbajúce (nepridelené), nedostatočné alebo nevhodné OOPP</t>
  </si>
  <si>
    <t>4.</t>
  </si>
  <si>
    <t>Nepriaznivý stav alebo chybné usporiadanie pracoviska, príp. komunikácie</t>
  </si>
  <si>
    <t>5.</t>
  </si>
  <si>
    <t>Nedostatky v osvetlení, viditeľnosti, nepriaznivé vplyvy hluku, otrasov a škodlivého ovzdušia</t>
  </si>
  <si>
    <t>6.</t>
  </si>
  <si>
    <t>Nesprávna organizácia práce</t>
  </si>
  <si>
    <t>7.</t>
  </si>
  <si>
    <t>Neoboznámenosť s podmienkami bezpečnej práce a nedostatok potrebnej kvalifikácie</t>
  </si>
  <si>
    <t>8.</t>
  </si>
  <si>
    <t>Používanie nebezpečných postupov alebo spôsobov práce vrátane konania bez oprávnenia</t>
  </si>
  <si>
    <t>9.</t>
  </si>
  <si>
    <t>Odstránenie alebo nepoužívanie predpísaných bezpečnostných zariadení a ochranných opatrení</t>
  </si>
  <si>
    <t>10.</t>
  </si>
  <si>
    <t>Nepoužívanie (nesprávne používanie) predpísaných a pridelených OOP (prístrojov)</t>
  </si>
  <si>
    <t>11.</t>
  </si>
  <si>
    <t>Ohrozenie inými osobami (odvedenie pozornosti, žarty, hádky a iné nebezpečné konanie)</t>
  </si>
  <si>
    <t>12.</t>
  </si>
  <si>
    <t xml:space="preserve">Nedostatok osobných predpokladov na riadny pracovný výkon </t>
  </si>
  <si>
    <t>13.</t>
  </si>
  <si>
    <t>Ohrozenie zvieratami a prírodnými živlami</t>
  </si>
  <si>
    <t>14.</t>
  </si>
  <si>
    <t>Nezistené príčiny</t>
  </si>
  <si>
    <r>
      <t xml:space="preserve">Spolu iné príčiny </t>
    </r>
    <r>
      <rPr>
        <sz val="10"/>
        <color indexed="8"/>
        <rFont val="Times New Roman"/>
        <family val="1"/>
        <charset val="238"/>
      </rPr>
      <t>(kódy 11-14)</t>
    </r>
  </si>
  <si>
    <r>
      <t xml:space="preserve">Spolu príčiny, za ktoré nesie zodpovednosť zamestnávateľ  </t>
    </r>
    <r>
      <rPr>
        <sz val="10"/>
        <color indexed="8"/>
        <rFont val="Times New Roman"/>
        <family val="1"/>
        <charset val="238"/>
      </rPr>
      <t>(kódy 1-7)</t>
    </r>
  </si>
  <si>
    <t>Rok</t>
  </si>
  <si>
    <t>Priemerný počet nem. poistených zamestnan.</t>
  </si>
  <si>
    <t>Počet prípadov PN pre pracov. úrazy (PÚ)</t>
  </si>
  <si>
    <t>Počet dní PN pre PÚ</t>
  </si>
  <si>
    <t>Početnosť PÚ na 100 zamestnan.</t>
  </si>
  <si>
    <t>Priemerné percento PN pre PÚ</t>
  </si>
  <si>
    <t>Počet dní PN na jeden PÚ</t>
  </si>
  <si>
    <t>Priemerný denný stav PN pre PÚ</t>
  </si>
  <si>
    <t>Počet smrtel. PÚ (SPU)</t>
  </si>
  <si>
    <t>Početnosť SPÚ na 100 000 zamestn.</t>
  </si>
  <si>
    <t>Počet chorôb z povolania</t>
  </si>
  <si>
    <t>723*</t>
  </si>
  <si>
    <t>601*</t>
  </si>
  <si>
    <t>726*</t>
  </si>
  <si>
    <t>697*</t>
  </si>
  <si>
    <t>740*</t>
  </si>
  <si>
    <t>672*</t>
  </si>
  <si>
    <t>660*</t>
  </si>
  <si>
    <t>577*</t>
  </si>
  <si>
    <t>609*</t>
  </si>
  <si>
    <t>551*</t>
  </si>
  <si>
    <t>613*</t>
  </si>
  <si>
    <t>413*</t>
  </si>
  <si>
    <t>504*</t>
  </si>
  <si>
    <t>575*</t>
  </si>
  <si>
    <t>429*</t>
  </si>
  <si>
    <t>470*</t>
  </si>
  <si>
    <t>436*</t>
  </si>
  <si>
    <t>373*</t>
  </si>
  <si>
    <t>344*</t>
  </si>
  <si>
    <t>Pracovné, príp. cestné dopravné priestory ako zdroje pádov osôb</t>
  </si>
  <si>
    <r>
      <t xml:space="preserve">Spolu príčiny, za ktoré nesie zodpovednosť zamestnávateľ   </t>
    </r>
    <r>
      <rPr>
        <sz val="10"/>
        <color indexed="8"/>
        <rFont val="Times New Roman"/>
        <family val="1"/>
        <charset val="238"/>
      </rPr>
      <t>(kódy 1-7)</t>
    </r>
  </si>
  <si>
    <r>
      <t xml:space="preserve">Spolu príčiny spočívajúce v konaní samotného postihnutého      </t>
    </r>
    <r>
      <rPr>
        <sz val="10"/>
        <color indexed="8"/>
        <rFont val="Times New Roman"/>
        <family val="1"/>
        <charset val="238"/>
      </rPr>
      <t>(kódy 8-10)</t>
    </r>
  </si>
  <si>
    <r>
      <t>Spolu iné príčiny</t>
    </r>
    <r>
      <rPr>
        <sz val="10"/>
        <color indexed="8"/>
        <rFont val="Times New Roman"/>
        <family val="1"/>
        <charset val="238"/>
      </rPr>
      <t xml:space="preserve">              (kódy 11-14)</t>
    </r>
  </si>
  <si>
    <t>22/H</t>
  </si>
  <si>
    <t>Stanoviská na základe vyžiadania (výnimky)</t>
  </si>
  <si>
    <t>Komanditná spoločnosť</t>
  </si>
  <si>
    <t>Verejnoprávna inštitúcia</t>
  </si>
  <si>
    <t>Sociálna a zdravotné poisťovne</t>
  </si>
  <si>
    <t>Záujmové združenie právnických osôb</t>
  </si>
  <si>
    <t xml:space="preserve">Prehľad výkonov inšpekcie práce (činnostná štatistika NIP) </t>
  </si>
  <si>
    <t xml:space="preserve">Právoplatné pokuty uložené organizáciám </t>
  </si>
  <si>
    <t>Násl. previerky - kontrola ulož. opatrení</t>
  </si>
  <si>
    <t xml:space="preserve">Právoplatné pokuty uložené jednotlivcom </t>
  </si>
  <si>
    <t xml:space="preserve">Rozdelenie právoplatných pokút podľa druhu výkonu </t>
  </si>
  <si>
    <t>301*</t>
  </si>
  <si>
    <t>% porovnanie</t>
  </si>
  <si>
    <t>T</t>
  </si>
  <si>
    <t>Zákaz nočnej práce mladistvým</t>
  </si>
  <si>
    <t>Zákaz práce pri ručnej manipulácii s bremenami nadlimitnej hmotnosti - ženy</t>
  </si>
  <si>
    <t>Zákaz nočnej práce tehotných žien a matiek dieťaťa           do 9 mesiacov</t>
  </si>
  <si>
    <t>25-28/A</t>
  </si>
  <si>
    <t>25-28/B</t>
  </si>
  <si>
    <t>25-28/F</t>
  </si>
  <si>
    <t>25-28/E</t>
  </si>
  <si>
    <t>25-28/J</t>
  </si>
  <si>
    <t>25-28/G</t>
  </si>
  <si>
    <t>Previerky podľa plánu hlavných úloh</t>
  </si>
  <si>
    <t>Akciová spoločnosť</t>
  </si>
  <si>
    <t>Družstvo</t>
  </si>
  <si>
    <t>Štátny podnik</t>
  </si>
  <si>
    <t>Rozpočtová organizácia</t>
  </si>
  <si>
    <t>Príspevková organizácia</t>
  </si>
  <si>
    <t>Zahraničná osoba, právnická osoba so sídlom mimo územia SR</t>
  </si>
  <si>
    <t>Združenie (zväz, spolok, spoločnosť, klub ai.)</t>
  </si>
  <si>
    <t>Cirkevná organizácia</t>
  </si>
  <si>
    <t>Obec (obecný úrad), mesto (mestský úrad)</t>
  </si>
  <si>
    <t>Medzinárodné organizácie a združenia</t>
  </si>
  <si>
    <t>U</t>
  </si>
  <si>
    <t>Činnosti extrateritoriálnych organizácií a združení</t>
  </si>
  <si>
    <t>-</t>
  </si>
  <si>
    <t xml:space="preserve">Spolu pokuty realizované organizáciám </t>
  </si>
  <si>
    <t>Spolu pokuty realizované jednotlivcom</t>
  </si>
  <si>
    <t>Spolu pokuty realizované organizáciám</t>
  </si>
  <si>
    <t>Kód činnosti, pri ktorej bola                       pokuta realizovaná</t>
  </si>
  <si>
    <t>323*</t>
  </si>
  <si>
    <t>Zdroj údajov: Štatistický úrad SR a Ministerstvo zdravotníctva SR  (*)</t>
  </si>
  <si>
    <t>Poradenská činnosť na vyžiadanie</t>
  </si>
  <si>
    <r>
      <t xml:space="preserve">Spolu príčiny spočívajúce v konaní samotného poškodeného </t>
    </r>
    <r>
      <rPr>
        <sz val="10"/>
        <color indexed="8"/>
        <rFont val="Times New Roman"/>
        <family val="1"/>
        <charset val="238"/>
      </rPr>
      <t>(kódy 8-10)</t>
    </r>
  </si>
  <si>
    <r>
      <t>Zdrojová skupina</t>
    </r>
    <r>
      <rPr>
        <sz val="10"/>
        <color indexed="8"/>
        <rFont val="Times New Roman"/>
        <family val="1"/>
        <charset val="238"/>
      </rPr>
      <t xml:space="preserve"> </t>
    </r>
  </si>
  <si>
    <r>
      <t>316</t>
    </r>
    <r>
      <rPr>
        <sz val="10"/>
        <rFont val="Calibri"/>
        <family val="2"/>
        <charset val="238"/>
      </rPr>
      <t>*</t>
    </r>
  </si>
  <si>
    <t>Vývoj pracovnej úrazovosti a chorôb z povolania v SR v rokoch 1969 – 2017</t>
  </si>
  <si>
    <t>rok 2017</t>
  </si>
  <si>
    <t>Odobratie osvedčenia organizácie</t>
  </si>
  <si>
    <t>Závažné priemyselné havárie - vyšetrovanie ZPH</t>
  </si>
  <si>
    <t>Dodávka vody, čistenie a odvod odpadových vôd</t>
  </si>
  <si>
    <t>Veľkoobchod a maloobchod, oprava motorových vozidiel</t>
  </si>
  <si>
    <t>Činnosti domácností ako zamestnávateľov</t>
  </si>
  <si>
    <t xml:space="preserve"> </t>
  </si>
  <si>
    <t>Poznámka: Počty pracovných úrazov za roky 2007 až 2011 obsahujú aj úrazy s PN najmenej 42 dní, ktoré vznikli od 1.7.2006 do 31.12.2011</t>
  </si>
  <si>
    <r>
      <t xml:space="preserve">Skupina príčin </t>
    </r>
    <r>
      <rPr>
        <sz val="10"/>
        <color indexed="8"/>
        <rFont val="Times New Roman"/>
        <family val="1"/>
        <charset val="238"/>
      </rPr>
      <t xml:space="preserve">(vyhl. MPSVR SR č. 500/2006 Z. z.) </t>
    </r>
  </si>
  <si>
    <r>
      <t>Skupina príčin</t>
    </r>
    <r>
      <rPr>
        <sz val="10"/>
        <color indexed="8"/>
        <rFont val="Times New Roman"/>
        <family val="1"/>
        <charset val="238"/>
      </rPr>
      <t xml:space="preserve"> (vyhl. MPSVR SR č. 500/2006 Z. z.)</t>
    </r>
  </si>
  <si>
    <r>
      <t>Zdrojová skupina</t>
    </r>
    <r>
      <rPr>
        <sz val="10"/>
        <color indexed="8"/>
        <rFont val="Times New Roman"/>
        <family val="1"/>
        <charset val="238"/>
      </rPr>
      <t xml:space="preserve"> (vyhl. MPSVR SR č. 500/2006 Z. z.)</t>
    </r>
  </si>
  <si>
    <t>Počet subjektov kontrolovaných v roku 2018</t>
  </si>
  <si>
    <t xml:space="preserve">Fakulta vysokej školy    </t>
  </si>
  <si>
    <t>Zastúpenie zahraničnej právnickej osoby</t>
  </si>
  <si>
    <t>2018/2017</t>
  </si>
  <si>
    <t>rok 2018/2017</t>
  </si>
  <si>
    <t>rok 2018</t>
  </si>
  <si>
    <t>Zákaz uvádzať určené výrobky na trh</t>
  </si>
  <si>
    <t>Stiahnutie určených výrobkov z trhu alebo používania</t>
  </si>
  <si>
    <t>Podiely hlavných skupín zdrojov na celkovom počte smrteľných pracovných úrazov v organizáciách podliehajúcich dozoru v rokoch 2008 - 2018</t>
  </si>
  <si>
    <r>
      <t xml:space="preserve">Podiely hlavných skupín zdrojov na celkovom počte ťažkých pracovných úrazov/s ťažkou ujmou na zdraví v organizáciách </t>
    </r>
    <r>
      <rPr>
        <b/>
        <sz val="12"/>
        <rFont val="Times New Roman"/>
        <family val="1"/>
        <charset val="238"/>
      </rPr>
      <t xml:space="preserve">podliehajúcich dozoru          </t>
    </r>
    <r>
      <rPr>
        <b/>
        <sz val="11"/>
        <color indexed="8"/>
        <rFont val="Times New Roman"/>
        <family val="1"/>
        <charset val="238"/>
      </rPr>
      <t>v rokoch 2008 - 2018</t>
    </r>
  </si>
  <si>
    <r>
      <t>Podiely jednotlivých skupín príčin na celkovom počte smrteľných pracovných úrazov v organizáciách podliehajúcich dozoru</t>
    </r>
    <r>
      <rPr>
        <sz val="12"/>
        <color indexed="8"/>
        <rFont val="Times New Roman"/>
        <family val="1"/>
        <charset val="238"/>
      </rPr>
      <t xml:space="preserve">                                           </t>
    </r>
    <r>
      <rPr>
        <b/>
        <sz val="12"/>
        <color indexed="8"/>
        <rFont val="Times New Roman"/>
        <family val="1"/>
        <charset val="238"/>
      </rPr>
      <t>v rokoch 2008 - 2018</t>
    </r>
  </si>
  <si>
    <r>
      <t>Podiely jednotlivých skupín príčin na celkovom počte ťažkých pracovných úrazov/s ťažkou ujmou na zdraví v organizáciách podliehajúcich dozoru</t>
    </r>
    <r>
      <rPr>
        <sz val="12"/>
        <color indexed="8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v rokoch 2008 - 2018</t>
    </r>
  </si>
  <si>
    <r>
      <t xml:space="preserve">Podiely  hlavných skupín zdrojov na celkovom počte ostatných registrovaných pracovných úrazov v organizáciách </t>
    </r>
    <r>
      <rPr>
        <b/>
        <sz val="10"/>
        <rFont val="Times New Roman"/>
        <family val="1"/>
        <charset val="238"/>
      </rPr>
      <t xml:space="preserve">podliehajúcich dozoru </t>
    </r>
    <r>
      <rPr>
        <b/>
        <sz val="10"/>
        <color indexed="8"/>
        <rFont val="Times New Roman"/>
        <family val="1"/>
        <charset val="238"/>
      </rPr>
      <t>v rokoch 2008 – 2018                                                            v počtoch a v %</t>
    </r>
  </si>
  <si>
    <r>
      <t xml:space="preserve">Podiely jednotlivých skupín príčin na celkovom počte ostatných registrovaných pracovných úrazov v organizáciách </t>
    </r>
    <r>
      <rPr>
        <b/>
        <sz val="12"/>
        <rFont val="Times New Roman"/>
        <family val="1"/>
        <charset val="238"/>
      </rPr>
      <t>podliehajúcich dozoru</t>
    </r>
    <r>
      <rPr>
        <b/>
        <sz val="11"/>
        <color indexed="8"/>
        <rFont val="Times New Roman"/>
        <family val="1"/>
        <charset val="238"/>
      </rPr>
      <t xml:space="preserve"> v rokoch 2008 - 2018</t>
    </r>
  </si>
  <si>
    <t>354*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</si>
</sst>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"/>
    <numFmt numFmtId="165" formatCode="_-* #\ ##0"/>
    <numFmt numFmtId="166" formatCode="0.000"/>
    <numFmt numFmtId="167" formatCode="#,##0.000"/>
  </numFmts>
  <fonts count="56" x14ac:knownFonts="1">
    <font>
      <sz val="12"/>
      <name val="Arial CE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Arial CE"/>
      <charset val="238"/>
    </font>
    <font>
      <sz val="10"/>
      <name val="Arial CE"/>
    </font>
    <font>
      <sz val="10"/>
      <name val="Arial CE"/>
      <family val="2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 CE"/>
      <charset val="238"/>
    </font>
    <font>
      <sz val="12"/>
      <name val="Arial CE"/>
    </font>
    <font>
      <sz val="11"/>
      <name val="Times New Roman CE"/>
      <charset val="238"/>
    </font>
    <font>
      <b/>
      <u/>
      <sz val="11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Times New Roman CE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2"/>
      <name val="Calibri"/>
      <family val="2"/>
      <charset val="238"/>
    </font>
    <font>
      <vertAlign val="superscript"/>
      <sz val="12"/>
      <name val="Times New Roman CE"/>
      <charset val="238"/>
    </font>
    <font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8"/>
      <color theme="1"/>
      <name val="Arial Narrow"/>
      <family val="2"/>
      <charset val="238"/>
    </font>
    <font>
      <b/>
      <sz val="8"/>
      <color rgb="FF000096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125">
        <fgColor indexed="8"/>
        <bgColor indexed="22"/>
      </patternFill>
    </fill>
    <fill>
      <patternFill patternType="gray125"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0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9" fillId="24" borderId="0" applyNumberFormat="0" applyBorder="0" applyAlignment="0" applyProtection="0"/>
    <xf numFmtId="0" fontId="40" fillId="26" borderId="101" applyNumberFormat="0" applyAlignment="0" applyProtection="0"/>
    <xf numFmtId="0" fontId="41" fillId="0" borderId="102" applyNumberFormat="0" applyFill="0" applyAlignment="0" applyProtection="0"/>
    <xf numFmtId="0" fontId="42" fillId="0" borderId="103" applyNumberFormat="0" applyFill="0" applyAlignment="0" applyProtection="0"/>
    <xf numFmtId="0" fontId="43" fillId="0" borderId="104" applyNumberFormat="0" applyFill="0" applyAlignment="0" applyProtection="0"/>
    <xf numFmtId="0" fontId="43" fillId="0" borderId="0" applyNumberFormat="0" applyFill="0" applyBorder="0" applyAlignment="0" applyProtection="0"/>
    <xf numFmtId="0" fontId="44" fillId="27" borderId="0" applyNumberFormat="0" applyBorder="0" applyAlignment="0" applyProtection="0"/>
    <xf numFmtId="0" fontId="8" fillId="0" borderId="0"/>
    <xf numFmtId="0" fontId="19" fillId="0" borderId="0"/>
    <xf numFmtId="0" fontId="37" fillId="0" borderId="0"/>
    <xf numFmtId="9" fontId="7" fillId="0" borderId="0" applyFont="0" applyFill="0" applyBorder="0" applyAlignment="0" applyProtection="0"/>
    <xf numFmtId="0" fontId="37" fillId="28" borderId="105" applyNumberFormat="0" applyFont="0" applyAlignment="0" applyProtection="0"/>
    <xf numFmtId="0" fontId="45" fillId="0" borderId="106" applyNumberFormat="0" applyFill="0" applyAlignment="0" applyProtection="0"/>
    <xf numFmtId="0" fontId="46" fillId="0" borderId="100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29" borderId="107" applyNumberFormat="0" applyAlignment="0" applyProtection="0"/>
    <xf numFmtId="0" fontId="50" fillId="30" borderId="107" applyNumberFormat="0" applyAlignment="0" applyProtection="0"/>
    <xf numFmtId="0" fontId="51" fillId="30" borderId="108" applyNumberFormat="0" applyAlignment="0" applyProtection="0"/>
    <xf numFmtId="0" fontId="52" fillId="0" borderId="0" applyNumberFormat="0" applyFill="0" applyBorder="0" applyAlignment="0" applyProtection="0"/>
    <xf numFmtId="0" fontId="53" fillId="25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</cellStyleXfs>
  <cellXfs count="467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1" fillId="0" borderId="2" xfId="0" applyFont="1" applyBorder="1"/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3" fillId="0" borderId="0" xfId="0" applyNumberFormat="1" applyFont="1"/>
    <xf numFmtId="3" fontId="4" fillId="0" borderId="5" xfId="0" applyNumberFormat="1" applyFont="1" applyBorder="1"/>
    <xf numFmtId="3" fontId="4" fillId="0" borderId="6" xfId="0" applyNumberFormat="1" applyFont="1" applyBorder="1"/>
    <xf numFmtId="3" fontId="5" fillId="0" borderId="7" xfId="0" applyNumberFormat="1" applyFont="1" applyBorder="1"/>
    <xf numFmtId="3" fontId="5" fillId="0" borderId="8" xfId="0" applyNumberFormat="1" applyFont="1" applyBorder="1"/>
    <xf numFmtId="3" fontId="5" fillId="0" borderId="9" xfId="0" applyNumberFormat="1" applyFont="1" applyBorder="1"/>
    <xf numFmtId="3" fontId="6" fillId="0" borderId="10" xfId="0" applyNumberFormat="1" applyFont="1" applyBorder="1"/>
    <xf numFmtId="3" fontId="6" fillId="0" borderId="11" xfId="0" applyNumberFormat="1" applyFont="1" applyBorder="1"/>
    <xf numFmtId="3" fontId="6" fillId="0" borderId="12" xfId="0" applyNumberFormat="1" applyFont="1" applyBorder="1"/>
    <xf numFmtId="3" fontId="5" fillId="0" borderId="13" xfId="0" applyNumberFormat="1" applyFont="1" applyBorder="1"/>
    <xf numFmtId="0" fontId="10" fillId="0" borderId="0" xfId="26" applyFont="1" applyAlignment="1">
      <alignment horizontal="centerContinuous"/>
    </xf>
    <xf numFmtId="0" fontId="10" fillId="0" borderId="0" xfId="26" applyFont="1"/>
    <xf numFmtId="0" fontId="2" fillId="0" borderId="0" xfId="26" applyFont="1"/>
    <xf numFmtId="0" fontId="3" fillId="0" borderId="0" xfId="26" applyFont="1"/>
    <xf numFmtId="0" fontId="4" fillId="0" borderId="3" xfId="26" applyFont="1" applyBorder="1" applyAlignment="1">
      <alignment horizontal="center" vertical="center" wrapText="1"/>
    </xf>
    <xf numFmtId="49" fontId="4" fillId="0" borderId="4" xfId="26" applyNumberFormat="1" applyFont="1" applyBorder="1" applyAlignment="1">
      <alignment horizontal="center" vertical="center" wrapText="1"/>
    </xf>
    <xf numFmtId="0" fontId="18" fillId="0" borderId="0" xfId="26" applyFont="1" applyAlignment="1">
      <alignment horizontal="centerContinuous"/>
    </xf>
    <xf numFmtId="3" fontId="3" fillId="0" borderId="12" xfId="26" applyNumberFormat="1" applyFont="1" applyBorder="1" applyAlignment="1">
      <alignment horizontal="center"/>
    </xf>
    <xf numFmtId="3" fontId="3" fillId="0" borderId="12" xfId="26" applyNumberFormat="1" applyFont="1" applyBorder="1" applyAlignment="1"/>
    <xf numFmtId="0" fontId="3" fillId="0" borderId="0" xfId="26" applyFont="1" applyAlignment="1"/>
    <xf numFmtId="0" fontId="3" fillId="0" borderId="14" xfId="26" applyFont="1" applyBorder="1" applyAlignment="1">
      <alignment horizontal="left" indent="1"/>
    </xf>
    <xf numFmtId="0" fontId="3" fillId="0" borderId="12" xfId="26" applyFont="1" applyBorder="1" applyAlignment="1">
      <alignment horizontal="center"/>
    </xf>
    <xf numFmtId="0" fontId="3" fillId="0" borderId="15" xfId="26" applyFont="1" applyBorder="1" applyAlignment="1">
      <alignment horizontal="left" indent="1"/>
    </xf>
    <xf numFmtId="0" fontId="4" fillId="0" borderId="16" xfId="26" applyFont="1" applyBorder="1" applyAlignment="1">
      <alignment horizontal="left" indent="1"/>
    </xf>
    <xf numFmtId="3" fontId="4" fillId="0" borderId="17" xfId="26" applyNumberFormat="1" applyFont="1" applyBorder="1" applyAlignment="1">
      <alignment horizontal="center"/>
    </xf>
    <xf numFmtId="3" fontId="4" fillId="0" borderId="6" xfId="26" applyNumberFormat="1" applyFont="1" applyBorder="1" applyAlignment="1">
      <alignment horizontal="center"/>
    </xf>
    <xf numFmtId="3" fontId="4" fillId="0" borderId="17" xfId="26" applyNumberFormat="1" applyFont="1" applyBorder="1" applyAlignment="1"/>
    <xf numFmtId="0" fontId="3" fillId="0" borderId="0" xfId="26" applyFont="1" applyAlignment="1">
      <alignment horizontal="centerContinuous"/>
    </xf>
    <xf numFmtId="3" fontId="3" fillId="0" borderId="18" xfId="26" applyNumberFormat="1" applyFont="1" applyBorder="1" applyAlignment="1"/>
    <xf numFmtId="3" fontId="4" fillId="0" borderId="19" xfId="26" applyNumberFormat="1" applyFont="1" applyBorder="1" applyAlignment="1"/>
    <xf numFmtId="3" fontId="3" fillId="0" borderId="12" xfId="26" applyNumberFormat="1" applyFont="1" applyBorder="1" applyAlignment="1">
      <alignment horizontal="right"/>
    </xf>
    <xf numFmtId="3" fontId="3" fillId="0" borderId="18" xfId="26" applyNumberFormat="1" applyFont="1" applyBorder="1" applyAlignment="1">
      <alignment horizontal="right"/>
    </xf>
    <xf numFmtId="0" fontId="3" fillId="0" borderId="20" xfId="26" applyFont="1" applyBorder="1" applyAlignment="1">
      <alignment horizontal="left" indent="1"/>
    </xf>
    <xf numFmtId="0" fontId="3" fillId="0" borderId="21" xfId="26" applyFont="1" applyBorder="1" applyAlignment="1">
      <alignment horizontal="left" indent="1"/>
    </xf>
    <xf numFmtId="0" fontId="4" fillId="0" borderId="22" xfId="26" applyFont="1" applyBorder="1" applyAlignment="1">
      <alignment horizontal="left" indent="1"/>
    </xf>
    <xf numFmtId="3" fontId="4" fillId="0" borderId="17" xfId="26" applyNumberFormat="1" applyFont="1" applyBorder="1" applyAlignment="1">
      <alignment horizontal="right"/>
    </xf>
    <xf numFmtId="3" fontId="4" fillId="0" borderId="19" xfId="26" applyNumberFormat="1" applyFont="1" applyBorder="1" applyAlignment="1">
      <alignment horizontal="right"/>
    </xf>
    <xf numFmtId="0" fontId="1" fillId="0" borderId="23" xfId="27" applyFont="1" applyBorder="1" applyAlignment="1">
      <alignment horizontal="centerContinuous" vertical="center"/>
    </xf>
    <xf numFmtId="0" fontId="1" fillId="0" borderId="24" xfId="27" applyFont="1" applyBorder="1" applyAlignment="1">
      <alignment horizontal="centerContinuous" vertical="center"/>
    </xf>
    <xf numFmtId="2" fontId="1" fillId="0" borderId="25" xfId="27" applyNumberFormat="1" applyFont="1" applyBorder="1" applyAlignment="1">
      <alignment horizontal="center" wrapText="1"/>
    </xf>
    <xf numFmtId="0" fontId="19" fillId="0" borderId="0" xfId="27"/>
    <xf numFmtId="0" fontId="23" fillId="0" borderId="3" xfId="27" applyFont="1" applyBorder="1" applyAlignment="1">
      <alignment horizontal="center" vertical="center" wrapText="1"/>
    </xf>
    <xf numFmtId="0" fontId="24" fillId="0" borderId="11" xfId="27" applyFont="1" applyBorder="1" applyAlignment="1">
      <alignment horizontal="center" vertical="center" wrapText="1"/>
    </xf>
    <xf numFmtId="0" fontId="24" fillId="0" borderId="11" xfId="27" applyFont="1" applyBorder="1" applyAlignment="1">
      <alignment horizontal="left" vertical="center" wrapText="1"/>
    </xf>
    <xf numFmtId="0" fontId="19" fillId="0" borderId="0" xfId="27" applyAlignment="1">
      <alignment vertical="center"/>
    </xf>
    <xf numFmtId="0" fontId="24" fillId="0" borderId="8" xfId="27" applyFont="1" applyBorder="1" applyAlignment="1">
      <alignment horizontal="center" vertical="center" wrapText="1"/>
    </xf>
    <xf numFmtId="0" fontId="24" fillId="0" borderId="8" xfId="27" applyFont="1" applyBorder="1" applyAlignment="1">
      <alignment horizontal="left" vertical="center" wrapText="1"/>
    </xf>
    <xf numFmtId="0" fontId="24" fillId="0" borderId="26" xfId="27" applyFont="1" applyBorder="1" applyAlignment="1">
      <alignment horizontal="center" vertical="center" wrapText="1"/>
    </xf>
    <xf numFmtId="0" fontId="24" fillId="0" borderId="26" xfId="27" applyFont="1" applyBorder="1" applyAlignment="1">
      <alignment horizontal="left" vertical="center" wrapText="1"/>
    </xf>
    <xf numFmtId="0" fontId="23" fillId="0" borderId="27" xfId="27" applyFont="1" applyBorder="1" applyAlignment="1">
      <alignment horizontal="center" vertical="center" wrapText="1"/>
    </xf>
    <xf numFmtId="0" fontId="23" fillId="0" borderId="28" xfId="27" applyFont="1" applyBorder="1" applyAlignment="1">
      <alignment horizontal="center" vertical="center" wrapText="1"/>
    </xf>
    <xf numFmtId="0" fontId="24" fillId="0" borderId="29" xfId="27" applyFont="1" applyBorder="1" applyAlignment="1">
      <alignment horizontal="center" vertical="center" wrapText="1"/>
    </xf>
    <xf numFmtId="0" fontId="24" fillId="0" borderId="14" xfId="27" applyFont="1" applyBorder="1" applyAlignment="1">
      <alignment horizontal="center" vertical="center" wrapText="1"/>
    </xf>
    <xf numFmtId="0" fontId="24" fillId="0" borderId="30" xfId="27" applyFont="1" applyBorder="1" applyAlignment="1">
      <alignment horizontal="center" vertical="center" wrapText="1"/>
    </xf>
    <xf numFmtId="0" fontId="23" fillId="2" borderId="2" xfId="27" applyFont="1" applyFill="1" applyBorder="1" applyAlignment="1">
      <alignment horizontal="right" vertical="center" wrapText="1"/>
    </xf>
    <xf numFmtId="0" fontId="23" fillId="2" borderId="6" xfId="27" applyFont="1" applyFill="1" applyBorder="1" applyAlignment="1">
      <alignment horizontal="left" vertical="center" wrapText="1"/>
    </xf>
    <xf numFmtId="0" fontId="23" fillId="2" borderId="6" xfId="27" applyFont="1" applyFill="1" applyBorder="1" applyAlignment="1">
      <alignment horizontal="center" vertical="center" wrapText="1"/>
    </xf>
    <xf numFmtId="3" fontId="23" fillId="2" borderId="6" xfId="27" applyNumberFormat="1" applyFont="1" applyFill="1" applyBorder="1" applyAlignment="1">
      <alignment horizontal="center" vertical="center" wrapText="1"/>
    </xf>
    <xf numFmtId="1" fontId="10" fillId="0" borderId="31" xfId="27" applyNumberFormat="1" applyFont="1" applyBorder="1" applyAlignment="1">
      <alignment horizontal="center" vertical="center"/>
    </xf>
    <xf numFmtId="1" fontId="10" fillId="0" borderId="8" xfId="27" applyNumberFormat="1" applyFont="1" applyBorder="1" applyAlignment="1">
      <alignment horizontal="center" vertical="center"/>
    </xf>
    <xf numFmtId="0" fontId="23" fillId="2" borderId="8" xfId="27" applyFont="1" applyFill="1" applyBorder="1" applyAlignment="1">
      <alignment horizontal="left" vertical="center" wrapText="1"/>
    </xf>
    <xf numFmtId="1" fontId="23" fillId="2" borderId="8" xfId="27" applyNumberFormat="1" applyFont="1" applyFill="1" applyBorder="1" applyAlignment="1">
      <alignment horizontal="center" vertical="center" wrapText="1"/>
    </xf>
    <xf numFmtId="1" fontId="10" fillId="0" borderId="8" xfId="27" applyNumberFormat="1" applyFont="1" applyFill="1" applyBorder="1" applyAlignment="1">
      <alignment horizontal="center" vertical="center"/>
    </xf>
    <xf numFmtId="0" fontId="23" fillId="2" borderId="26" xfId="27" applyFont="1" applyFill="1" applyBorder="1" applyAlignment="1">
      <alignment horizontal="left" vertical="center" wrapText="1"/>
    </xf>
    <xf numFmtId="1" fontId="23" fillId="2" borderId="26" xfId="27" applyNumberFormat="1" applyFont="1" applyFill="1" applyBorder="1" applyAlignment="1">
      <alignment horizontal="center" vertical="center" wrapText="1"/>
    </xf>
    <xf numFmtId="0" fontId="23" fillId="0" borderId="14" xfId="27" applyFont="1" applyBorder="1" applyAlignment="1">
      <alignment horizontal="center" vertical="center" wrapText="1"/>
    </xf>
    <xf numFmtId="0" fontId="23" fillId="0" borderId="29" xfId="27" applyFont="1" applyBorder="1" applyAlignment="1">
      <alignment horizontal="center" vertical="center" wrapText="1"/>
    </xf>
    <xf numFmtId="0" fontId="23" fillId="2" borderId="14" xfId="27" applyFont="1" applyFill="1" applyBorder="1" applyAlignment="1">
      <alignment horizontal="left" vertical="center" wrapText="1"/>
    </xf>
    <xf numFmtId="0" fontId="23" fillId="2" borderId="30" xfId="27" applyFont="1" applyFill="1" applyBorder="1" applyAlignment="1">
      <alignment horizontal="left" vertical="center" wrapText="1"/>
    </xf>
    <xf numFmtId="0" fontId="23" fillId="2" borderId="2" xfId="27" applyFont="1" applyFill="1" applyBorder="1" applyAlignment="1">
      <alignment horizontal="left" vertical="center" wrapText="1"/>
    </xf>
    <xf numFmtId="1" fontId="23" fillId="2" borderId="6" xfId="27" applyNumberFormat="1" applyFont="1" applyFill="1" applyBorder="1" applyAlignment="1">
      <alignment horizontal="center" vertical="center" wrapText="1"/>
    </xf>
    <xf numFmtId="0" fontId="28" fillId="0" borderId="0" xfId="27" applyFont="1" applyAlignment="1">
      <alignment horizontal="right"/>
    </xf>
    <xf numFmtId="0" fontId="25" fillId="0" borderId="0" xfId="27" applyFont="1" applyAlignment="1">
      <alignment horizontal="left" vertical="top" wrapText="1"/>
    </xf>
    <xf numFmtId="0" fontId="29" fillId="0" borderId="32" xfId="27" applyFont="1" applyBorder="1" applyAlignment="1">
      <alignment horizontal="center" vertical="center" wrapText="1"/>
    </xf>
    <xf numFmtId="0" fontId="30" fillId="0" borderId="33" xfId="27" applyFont="1" applyBorder="1" applyAlignment="1">
      <alignment horizontal="center" vertical="center" wrapText="1"/>
    </xf>
    <xf numFmtId="0" fontId="29" fillId="0" borderId="34" xfId="27" applyFont="1" applyBorder="1" applyAlignment="1">
      <alignment horizontal="center" vertical="center" wrapText="1"/>
    </xf>
    <xf numFmtId="0" fontId="20" fillId="0" borderId="0" xfId="27" applyFont="1" applyAlignment="1">
      <alignment horizontal="justify" wrapText="1"/>
    </xf>
    <xf numFmtId="0" fontId="31" fillId="3" borderId="14" xfId="27" applyFont="1" applyFill="1" applyBorder="1" applyAlignment="1">
      <alignment horizontal="center" wrapText="1"/>
    </xf>
    <xf numFmtId="3" fontId="32" fillId="3" borderId="8" xfId="27" applyNumberFormat="1" applyFont="1" applyFill="1" applyBorder="1" applyAlignment="1">
      <alignment horizontal="center" wrapText="1"/>
    </xf>
    <xf numFmtId="2" fontId="32" fillId="3" borderId="8" xfId="27" applyNumberFormat="1" applyFont="1" applyFill="1" applyBorder="1" applyAlignment="1">
      <alignment horizontal="center" wrapText="1"/>
    </xf>
    <xf numFmtId="166" fontId="32" fillId="3" borderId="8" xfId="27" applyNumberFormat="1" applyFont="1" applyFill="1" applyBorder="1" applyAlignment="1">
      <alignment horizontal="center" wrapText="1"/>
    </xf>
    <xf numFmtId="0" fontId="32" fillId="3" borderId="8" xfId="27" applyFont="1" applyFill="1" applyBorder="1" applyAlignment="1">
      <alignment horizontal="center" wrapText="1"/>
    </xf>
    <xf numFmtId="3" fontId="32" fillId="3" borderId="35" xfId="27" applyNumberFormat="1" applyFont="1" applyFill="1" applyBorder="1" applyAlignment="1">
      <alignment horizontal="center" wrapText="1"/>
    </xf>
    <xf numFmtId="0" fontId="19" fillId="0" borderId="0" xfId="27" applyAlignment="1"/>
    <xf numFmtId="0" fontId="31" fillId="0" borderId="14" xfId="27" applyFont="1" applyBorder="1" applyAlignment="1">
      <alignment horizontal="center" wrapText="1"/>
    </xf>
    <xf numFmtId="3" fontId="32" fillId="0" borderId="8" xfId="27" applyNumberFormat="1" applyFont="1" applyBorder="1" applyAlignment="1">
      <alignment horizontal="center" wrapText="1"/>
    </xf>
    <xf numFmtId="2" fontId="32" fillId="0" borderId="8" xfId="27" applyNumberFormat="1" applyFont="1" applyBorder="1" applyAlignment="1">
      <alignment horizontal="center" wrapText="1"/>
    </xf>
    <xf numFmtId="166" fontId="32" fillId="0" borderId="8" xfId="27" applyNumberFormat="1" applyFont="1" applyBorder="1" applyAlignment="1">
      <alignment horizontal="center" wrapText="1"/>
    </xf>
    <xf numFmtId="0" fontId="32" fillId="0" borderId="8" xfId="27" applyFont="1" applyBorder="1" applyAlignment="1">
      <alignment horizontal="center" wrapText="1"/>
    </xf>
    <xf numFmtId="3" fontId="32" fillId="0" borderId="35" xfId="27" applyNumberFormat="1" applyFont="1" applyBorder="1" applyAlignment="1">
      <alignment horizontal="center" wrapText="1"/>
    </xf>
    <xf numFmtId="0" fontId="31" fillId="0" borderId="30" xfId="27" applyFont="1" applyBorder="1" applyAlignment="1">
      <alignment horizontal="center" wrapText="1"/>
    </xf>
    <xf numFmtId="3" fontId="32" fillId="0" borderId="26" xfId="27" applyNumberFormat="1" applyFont="1" applyBorder="1" applyAlignment="1">
      <alignment horizontal="center" wrapText="1"/>
    </xf>
    <xf numFmtId="2" fontId="32" fillId="0" borderId="26" xfId="27" applyNumberFormat="1" applyFont="1" applyBorder="1" applyAlignment="1">
      <alignment horizontal="center" wrapText="1"/>
    </xf>
    <xf numFmtId="166" fontId="32" fillId="0" borderId="26" xfId="27" applyNumberFormat="1" applyFont="1" applyBorder="1" applyAlignment="1">
      <alignment horizontal="center" wrapText="1"/>
    </xf>
    <xf numFmtId="0" fontId="32" fillId="0" borderId="26" xfId="27" applyFont="1" applyBorder="1" applyAlignment="1">
      <alignment horizontal="center" wrapText="1"/>
    </xf>
    <xf numFmtId="3" fontId="32" fillId="0" borderId="36" xfId="27" applyNumberFormat="1" applyFont="1" applyBorder="1" applyAlignment="1">
      <alignment horizontal="center" wrapText="1"/>
    </xf>
    <xf numFmtId="0" fontId="31" fillId="4" borderId="14" xfId="27" applyFont="1" applyFill="1" applyBorder="1" applyAlignment="1">
      <alignment horizontal="center" wrapText="1"/>
    </xf>
    <xf numFmtId="3" fontId="32" fillId="4" borderId="8" xfId="27" applyNumberFormat="1" applyFont="1" applyFill="1" applyBorder="1" applyAlignment="1">
      <alignment horizontal="center" wrapText="1"/>
    </xf>
    <xf numFmtId="2" fontId="32" fillId="4" borderId="8" xfId="27" applyNumberFormat="1" applyFont="1" applyFill="1" applyBorder="1" applyAlignment="1">
      <alignment horizontal="center" wrapText="1"/>
    </xf>
    <xf numFmtId="166" fontId="32" fillId="4" borderId="8" xfId="27" applyNumberFormat="1" applyFont="1" applyFill="1" applyBorder="1" applyAlignment="1">
      <alignment horizontal="center" wrapText="1"/>
    </xf>
    <xf numFmtId="0" fontId="32" fillId="4" borderId="8" xfId="27" applyFont="1" applyFill="1" applyBorder="1" applyAlignment="1">
      <alignment horizontal="center" wrapText="1"/>
    </xf>
    <xf numFmtId="3" fontId="32" fillId="4" borderId="35" xfId="27" applyNumberFormat="1" applyFont="1" applyFill="1" applyBorder="1" applyAlignment="1">
      <alignment horizontal="center" wrapText="1"/>
    </xf>
    <xf numFmtId="0" fontId="10" fillId="0" borderId="0" xfId="27" applyFont="1"/>
    <xf numFmtId="3" fontId="10" fillId="0" borderId="8" xfId="27" applyNumberFormat="1" applyFont="1" applyBorder="1" applyAlignment="1">
      <alignment horizontal="center"/>
    </xf>
    <xf numFmtId="2" fontId="10" fillId="0" borderId="8" xfId="27" applyNumberFormat="1" applyFont="1" applyBorder="1" applyAlignment="1">
      <alignment horizontal="center"/>
    </xf>
    <xf numFmtId="167" fontId="10" fillId="0" borderId="8" xfId="27" applyNumberFormat="1" applyFont="1" applyBorder="1" applyAlignment="1">
      <alignment horizontal="center"/>
    </xf>
    <xf numFmtId="4" fontId="10" fillId="0" borderId="8" xfId="27" applyNumberFormat="1" applyFont="1" applyBorder="1" applyAlignment="1">
      <alignment horizontal="center"/>
    </xf>
    <xf numFmtId="3" fontId="10" fillId="0" borderId="35" xfId="27" applyNumberFormat="1" applyFont="1" applyBorder="1" applyAlignment="1">
      <alignment horizontal="center"/>
    </xf>
    <xf numFmtId="0" fontId="31" fillId="4" borderId="14" xfId="27" applyFont="1" applyFill="1" applyBorder="1" applyAlignment="1">
      <alignment horizontal="center"/>
    </xf>
    <xf numFmtId="3" fontId="32" fillId="4" borderId="8" xfId="27" applyNumberFormat="1" applyFont="1" applyFill="1" applyBorder="1" applyAlignment="1">
      <alignment horizontal="center"/>
    </xf>
    <xf numFmtId="2" fontId="32" fillId="4" borderId="8" xfId="27" applyNumberFormat="1" applyFont="1" applyFill="1" applyBorder="1" applyAlignment="1">
      <alignment horizontal="center"/>
    </xf>
    <xf numFmtId="166" fontId="32" fillId="4" borderId="8" xfId="27" applyNumberFormat="1" applyFont="1" applyFill="1" applyBorder="1" applyAlignment="1">
      <alignment horizontal="center"/>
    </xf>
    <xf numFmtId="0" fontId="32" fillId="4" borderId="8" xfId="27" applyFont="1" applyFill="1" applyBorder="1" applyAlignment="1">
      <alignment horizontal="center"/>
    </xf>
    <xf numFmtId="0" fontId="32" fillId="4" borderId="35" xfId="27" applyFont="1" applyFill="1" applyBorder="1" applyAlignment="1">
      <alignment horizontal="center"/>
    </xf>
    <xf numFmtId="0" fontId="32" fillId="0" borderId="0" xfId="27" applyFont="1" applyAlignment="1">
      <alignment wrapText="1"/>
    </xf>
    <xf numFmtId="0" fontId="31" fillId="0" borderId="37" xfId="27" applyFont="1" applyBorder="1" applyAlignment="1">
      <alignment horizontal="center" wrapText="1"/>
    </xf>
    <xf numFmtId="3" fontId="10" fillId="0" borderId="38" xfId="27" applyNumberFormat="1" applyFont="1" applyBorder="1" applyAlignment="1">
      <alignment horizontal="center"/>
    </xf>
    <xf numFmtId="2" fontId="10" fillId="0" borderId="38" xfId="27" applyNumberFormat="1" applyFont="1" applyBorder="1" applyAlignment="1">
      <alignment horizontal="center"/>
    </xf>
    <xf numFmtId="167" fontId="10" fillId="0" borderId="38" xfId="27" applyNumberFormat="1" applyFont="1" applyBorder="1" applyAlignment="1">
      <alignment horizontal="center"/>
    </xf>
    <xf numFmtId="4" fontId="10" fillId="0" borderId="38" xfId="27" applyNumberFormat="1" applyFont="1" applyBorder="1" applyAlignment="1">
      <alignment horizontal="center"/>
    </xf>
    <xf numFmtId="3" fontId="10" fillId="0" borderId="39" xfId="27" applyNumberFormat="1" applyFont="1" applyBorder="1" applyAlignment="1">
      <alignment horizontal="center"/>
    </xf>
    <xf numFmtId="0" fontId="24" fillId="0" borderId="18" xfId="27" applyFont="1" applyBorder="1" applyAlignment="1">
      <alignment horizontal="left" vertical="center" wrapText="1"/>
    </xf>
    <xf numFmtId="0" fontId="33" fillId="0" borderId="0" xfId="0" applyFont="1" applyFill="1" applyBorder="1"/>
    <xf numFmtId="0" fontId="23" fillId="0" borderId="14" xfId="27" applyFont="1" applyBorder="1" applyAlignment="1">
      <alignment horizontal="center" vertical="top" wrapText="1"/>
    </xf>
    <xf numFmtId="0" fontId="24" fillId="0" borderId="35" xfId="27" applyFont="1" applyBorder="1" applyAlignment="1">
      <alignment horizontal="left" vertical="top" wrapText="1"/>
    </xf>
    <xf numFmtId="0" fontId="23" fillId="2" borderId="14" xfId="27" applyFont="1" applyFill="1" applyBorder="1" applyAlignment="1">
      <alignment horizontal="left" vertical="top" wrapText="1"/>
    </xf>
    <xf numFmtId="0" fontId="23" fillId="2" borderId="40" xfId="27" applyFont="1" applyFill="1" applyBorder="1" applyAlignment="1">
      <alignment horizontal="left" vertical="top" wrapText="1"/>
    </xf>
    <xf numFmtId="0" fontId="23" fillId="2" borderId="16" xfId="27" applyFont="1" applyFill="1" applyBorder="1" applyAlignment="1">
      <alignment horizontal="left" vertical="top" wrapText="1"/>
    </xf>
    <xf numFmtId="0" fontId="23" fillId="2" borderId="41" xfId="27" applyFont="1" applyFill="1" applyBorder="1" applyAlignment="1">
      <alignment horizontal="left" wrapText="1"/>
    </xf>
    <xf numFmtId="0" fontId="23" fillId="2" borderId="42" xfId="27" applyFont="1" applyFill="1" applyBorder="1" applyAlignment="1">
      <alignment horizontal="left" wrapText="1"/>
    </xf>
    <xf numFmtId="0" fontId="23" fillId="2" borderId="35" xfId="27" applyFont="1" applyFill="1" applyBorder="1" applyAlignment="1">
      <alignment horizontal="left" wrapText="1"/>
    </xf>
    <xf numFmtId="0" fontId="9" fillId="0" borderId="0" xfId="0" applyFont="1"/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3" xfId="0" applyFont="1" applyBorder="1" applyAlignment="1">
      <alignment horizontal="center" vertical="center" wrapText="1"/>
    </xf>
    <xf numFmtId="164" fontId="10" fillId="0" borderId="20" xfId="0" applyNumberFormat="1" applyFont="1" applyBorder="1" applyAlignment="1">
      <alignment horizontal="centerContinuous"/>
    </xf>
    <xf numFmtId="0" fontId="10" fillId="0" borderId="8" xfId="0" applyFont="1" applyBorder="1" applyAlignment="1">
      <alignment horizontal="left" indent="1"/>
    </xf>
    <xf numFmtId="0" fontId="10" fillId="0" borderId="14" xfId="0" applyFont="1" applyBorder="1" applyAlignment="1">
      <alignment horizontal="center"/>
    </xf>
    <xf numFmtId="0" fontId="10" fillId="0" borderId="9" xfId="0" applyFont="1" applyBorder="1" applyAlignment="1">
      <alignment horizontal="left" indent="1"/>
    </xf>
    <xf numFmtId="164" fontId="10" fillId="0" borderId="14" xfId="0" applyNumberFormat="1" applyFont="1" applyBorder="1" applyAlignment="1">
      <alignment horizontal="centerContinuous"/>
    </xf>
    <xf numFmtId="0" fontId="10" fillId="0" borderId="43" xfId="0" applyFont="1" applyBorder="1" applyAlignment="1">
      <alignment horizontal="centerContinuous"/>
    </xf>
    <xf numFmtId="0" fontId="11" fillId="0" borderId="44" xfId="0" applyFont="1" applyBorder="1"/>
    <xf numFmtId="0" fontId="8" fillId="0" borderId="0" xfId="0" applyFont="1"/>
    <xf numFmtId="0" fontId="10" fillId="0" borderId="7" xfId="0" applyFont="1" applyBorder="1" applyAlignment="1">
      <alignment horizontal="left" indent="1"/>
    </xf>
    <xf numFmtId="164" fontId="10" fillId="0" borderId="45" xfId="0" applyNumberFormat="1" applyFont="1" applyBorder="1" applyAlignment="1">
      <alignment horizontal="centerContinuous"/>
    </xf>
    <xf numFmtId="0" fontId="10" fillId="0" borderId="0" xfId="0" applyFont="1" applyAlignment="1">
      <alignment horizontal="left" indent="1"/>
    </xf>
    <xf numFmtId="0" fontId="10" fillId="0" borderId="46" xfId="0" applyFont="1" applyBorder="1" applyAlignment="1">
      <alignment horizontal="left" indent="1"/>
    </xf>
    <xf numFmtId="0" fontId="10" fillId="0" borderId="0" xfId="0" applyFont="1" applyBorder="1" applyAlignment="1">
      <alignment horizontal="left" indent="1"/>
    </xf>
    <xf numFmtId="164" fontId="10" fillId="0" borderId="30" xfId="0" applyNumberFormat="1" applyFont="1" applyBorder="1" applyAlignment="1">
      <alignment horizontal="centerContinuous"/>
    </xf>
    <xf numFmtId="0" fontId="10" fillId="0" borderId="47" xfId="0" applyFont="1" applyBorder="1" applyAlignment="1">
      <alignment horizontal="left" indent="1"/>
    </xf>
    <xf numFmtId="0" fontId="10" fillId="0" borderId="48" xfId="0" applyFont="1" applyBorder="1" applyAlignment="1">
      <alignment horizontal="centerContinuous"/>
    </xf>
    <xf numFmtId="0" fontId="11" fillId="0" borderId="48" xfId="0" applyFont="1" applyBorder="1"/>
    <xf numFmtId="0" fontId="2" fillId="0" borderId="0" xfId="0" applyFont="1" applyAlignment="1">
      <alignment horizontal="left"/>
    </xf>
    <xf numFmtId="2" fontId="2" fillId="0" borderId="0" xfId="0" applyNumberFormat="1" applyFont="1"/>
    <xf numFmtId="0" fontId="1" fillId="0" borderId="49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/>
    </xf>
    <xf numFmtId="0" fontId="2" fillId="0" borderId="31" xfId="0" applyFont="1" applyBorder="1" applyAlignment="1">
      <alignment horizontal="left" indent="1"/>
    </xf>
    <xf numFmtId="165" fontId="2" fillId="0" borderId="47" xfId="0" applyNumberFormat="1" applyFont="1" applyBorder="1"/>
    <xf numFmtId="0" fontId="2" fillId="0" borderId="8" xfId="0" applyFont="1" applyBorder="1" applyAlignment="1">
      <alignment horizontal="left" indent="1"/>
    </xf>
    <xf numFmtId="165" fontId="2" fillId="0" borderId="47" xfId="0" applyNumberFormat="1" applyFont="1" applyBorder="1" applyAlignment="1">
      <alignment horizontal="right"/>
    </xf>
    <xf numFmtId="49" fontId="2" fillId="0" borderId="14" xfId="0" applyNumberFormat="1" applyFont="1" applyBorder="1" applyAlignment="1">
      <alignment horizontal="center"/>
    </xf>
    <xf numFmtId="165" fontId="2" fillId="0" borderId="8" xfId="0" applyNumberFormat="1" applyFont="1" applyBorder="1"/>
    <xf numFmtId="0" fontId="1" fillId="0" borderId="43" xfId="0" applyFont="1" applyBorder="1" applyAlignment="1">
      <alignment horizontal="left"/>
    </xf>
    <xf numFmtId="0" fontId="1" fillId="0" borderId="44" xfId="0" applyFont="1" applyBorder="1" applyAlignment="1">
      <alignment horizontal="left" indent="1"/>
    </xf>
    <xf numFmtId="165" fontId="1" fillId="0" borderId="50" xfId="0" applyNumberFormat="1" applyFont="1" applyBorder="1"/>
    <xf numFmtId="0" fontId="10" fillId="0" borderId="0" xfId="0" applyFont="1" applyAlignment="1">
      <alignment horizontal="left"/>
    </xf>
    <xf numFmtId="2" fontId="10" fillId="0" borderId="0" xfId="0" applyNumberFormat="1" applyFont="1"/>
    <xf numFmtId="0" fontId="3" fillId="0" borderId="29" xfId="0" applyFont="1" applyBorder="1" applyAlignment="1">
      <alignment horizontal="center"/>
    </xf>
    <xf numFmtId="0" fontId="3" fillId="0" borderId="11" xfId="0" applyFont="1" applyBorder="1" applyAlignment="1">
      <alignment horizontal="left" indent="1"/>
    </xf>
    <xf numFmtId="0" fontId="3" fillId="0" borderId="14" xfId="0" applyFont="1" applyBorder="1" applyAlignment="1">
      <alignment horizontal="center"/>
    </xf>
    <xf numFmtId="0" fontId="3" fillId="0" borderId="8" xfId="0" applyFont="1" applyBorder="1" applyAlignment="1">
      <alignment horizontal="left" indent="1"/>
    </xf>
    <xf numFmtId="0" fontId="2" fillId="0" borderId="0" xfId="0" applyFont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7" xfId="0" applyFont="1" applyBorder="1" applyAlignment="1">
      <alignment horizontal="left" indent="1"/>
    </xf>
    <xf numFmtId="0" fontId="3" fillId="0" borderId="47" xfId="0" applyFont="1" applyBorder="1" applyAlignment="1">
      <alignment horizontal="left" indent="1"/>
    </xf>
    <xf numFmtId="0" fontId="2" fillId="0" borderId="16" xfId="0" applyFont="1" applyBorder="1" applyAlignment="1">
      <alignment horizontal="center"/>
    </xf>
    <xf numFmtId="0" fontId="21" fillId="0" borderId="51" xfId="0" applyFont="1" applyBorder="1" applyAlignment="1">
      <alignment horizontal="left" indent="1"/>
    </xf>
    <xf numFmtId="0" fontId="31" fillId="0" borderId="52" xfId="27" applyFont="1" applyBorder="1" applyAlignment="1">
      <alignment horizontal="center" wrapText="1"/>
    </xf>
    <xf numFmtId="3" fontId="10" fillId="0" borderId="53" xfId="27" applyNumberFormat="1" applyFont="1" applyBorder="1" applyAlignment="1">
      <alignment horizontal="center"/>
    </xf>
    <xf numFmtId="2" fontId="10" fillId="0" borderId="53" xfId="27" applyNumberFormat="1" applyFont="1" applyBorder="1" applyAlignment="1">
      <alignment horizontal="center"/>
    </xf>
    <xf numFmtId="167" fontId="10" fillId="0" borderId="53" xfId="27" applyNumberFormat="1" applyFont="1" applyBorder="1" applyAlignment="1">
      <alignment horizontal="center"/>
    </xf>
    <xf numFmtId="4" fontId="10" fillId="0" borderId="53" xfId="27" applyNumberFormat="1" applyFont="1" applyBorder="1" applyAlignment="1">
      <alignment horizontal="center"/>
    </xf>
    <xf numFmtId="3" fontId="10" fillId="0" borderId="54" xfId="27" applyNumberFormat="1" applyFont="1" applyBorder="1" applyAlignment="1">
      <alignment horizontal="center"/>
    </xf>
    <xf numFmtId="3" fontId="3" fillId="0" borderId="9" xfId="26" applyNumberFormat="1" applyFont="1" applyFill="1" applyBorder="1" applyAlignment="1">
      <alignment horizontal="center"/>
    </xf>
    <xf numFmtId="3" fontId="3" fillId="0" borderId="9" xfId="26" applyNumberFormat="1" applyFont="1" applyFill="1" applyBorder="1" applyAlignment="1">
      <alignment horizontal="right"/>
    </xf>
    <xf numFmtId="3" fontId="3" fillId="0" borderId="35" xfId="26" applyNumberFormat="1" applyFont="1" applyFill="1" applyBorder="1" applyAlignment="1">
      <alignment horizontal="right"/>
    </xf>
    <xf numFmtId="3" fontId="3" fillId="0" borderId="55" xfId="26" applyNumberFormat="1" applyFont="1" applyFill="1" applyBorder="1" applyAlignment="1">
      <alignment horizontal="center"/>
    </xf>
    <xf numFmtId="3" fontId="3" fillId="0" borderId="55" xfId="26" applyNumberFormat="1" applyFont="1" applyFill="1" applyBorder="1" applyAlignment="1">
      <alignment horizontal="right"/>
    </xf>
    <xf numFmtId="3" fontId="3" fillId="0" borderId="4" xfId="26" applyNumberFormat="1" applyFont="1" applyFill="1" applyBorder="1" applyAlignment="1">
      <alignment horizontal="right"/>
    </xf>
    <xf numFmtId="3" fontId="4" fillId="0" borderId="56" xfId="26" applyNumberFormat="1" applyFont="1" applyFill="1" applyBorder="1" applyAlignment="1">
      <alignment horizontal="center"/>
    </xf>
    <xf numFmtId="3" fontId="4" fillId="0" borderId="13" xfId="26" applyNumberFormat="1" applyFont="1" applyFill="1" applyBorder="1" applyAlignment="1">
      <alignment horizontal="center"/>
    </xf>
    <xf numFmtId="3" fontId="4" fillId="0" borderId="56" xfId="26" applyNumberFormat="1" applyFont="1" applyFill="1" applyBorder="1" applyAlignment="1">
      <alignment horizontal="right"/>
    </xf>
    <xf numFmtId="3" fontId="4" fillId="0" borderId="57" xfId="26" applyNumberFormat="1" applyFont="1" applyFill="1" applyBorder="1" applyAlignment="1">
      <alignment horizontal="right"/>
    </xf>
    <xf numFmtId="165" fontId="2" fillId="0" borderId="47" xfId="0" applyNumberFormat="1" applyFont="1" applyFill="1" applyBorder="1"/>
    <xf numFmtId="165" fontId="1" fillId="0" borderId="6" xfId="0" applyNumberFormat="1" applyFont="1" applyFill="1" applyBorder="1"/>
    <xf numFmtId="3" fontId="37" fillId="0" borderId="0" xfId="28" applyNumberFormat="1"/>
    <xf numFmtId="3" fontId="10" fillId="0" borderId="0" xfId="0" applyNumberFormat="1" applyFont="1"/>
    <xf numFmtId="0" fontId="2" fillId="0" borderId="47" xfId="0" applyFont="1" applyBorder="1" applyAlignment="1">
      <alignment horizontal="left" wrapText="1" indent="1"/>
    </xf>
    <xf numFmtId="0" fontId="23" fillId="0" borderId="55" xfId="27" applyFont="1" applyBorder="1" applyAlignment="1">
      <alignment horizontal="center" vertical="center" wrapText="1"/>
    </xf>
    <xf numFmtId="0" fontId="37" fillId="0" borderId="0" xfId="28"/>
    <xf numFmtId="0" fontId="46" fillId="0" borderId="0" xfId="28" applyFont="1"/>
    <xf numFmtId="0" fontId="54" fillId="0" borderId="0" xfId="28" applyFont="1" applyAlignment="1">
      <alignment horizontal="center"/>
    </xf>
    <xf numFmtId="0" fontId="55" fillId="0" borderId="0" xfId="28" applyFont="1" applyAlignment="1">
      <alignment horizontal="center"/>
    </xf>
    <xf numFmtId="3" fontId="5" fillId="0" borderId="14" xfId="0" applyNumberFormat="1" applyFont="1" applyBorder="1"/>
    <xf numFmtId="165" fontId="10" fillId="0" borderId="0" xfId="0" applyNumberFormat="1" applyFont="1"/>
    <xf numFmtId="0" fontId="37" fillId="0" borderId="0" xfId="28"/>
    <xf numFmtId="0" fontId="46" fillId="0" borderId="0" xfId="28" applyFont="1"/>
    <xf numFmtId="165" fontId="37" fillId="0" borderId="0" xfId="28" applyNumberFormat="1"/>
    <xf numFmtId="0" fontId="10" fillId="0" borderId="26" xfId="0" applyFont="1" applyBorder="1" applyAlignment="1">
      <alignment horizontal="left" indent="1"/>
    </xf>
    <xf numFmtId="0" fontId="11" fillId="0" borderId="55" xfId="0" applyFont="1" applyBorder="1" applyAlignment="1">
      <alignment horizontal="center" vertical="center" wrapText="1"/>
    </xf>
    <xf numFmtId="2" fontId="11" fillId="0" borderId="58" xfId="0" applyNumberFormat="1" applyFont="1" applyBorder="1" applyAlignment="1">
      <alignment horizontal="center"/>
    </xf>
    <xf numFmtId="49" fontId="12" fillId="0" borderId="59" xfId="0" applyNumberFormat="1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/>
    </xf>
    <xf numFmtId="3" fontId="14" fillId="0" borderId="6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165" fontId="11" fillId="0" borderId="48" xfId="0" applyNumberFormat="1" applyFont="1" applyBorder="1" applyAlignment="1">
      <alignment horizontal="center"/>
    </xf>
    <xf numFmtId="10" fontId="11" fillId="0" borderId="61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4" fillId="0" borderId="60" xfId="0" applyNumberFormat="1" applyFont="1" applyBorder="1" applyAlignment="1">
      <alignment horizontal="center"/>
    </xf>
    <xf numFmtId="4" fontId="2" fillId="0" borderId="25" xfId="0" applyNumberFormat="1" applyFont="1" applyBorder="1" applyAlignment="1">
      <alignment horizontal="center"/>
    </xf>
    <xf numFmtId="3" fontId="2" fillId="0" borderId="33" xfId="0" applyNumberFormat="1" applyFont="1" applyFill="1" applyBorder="1"/>
    <xf numFmtId="3" fontId="2" fillId="0" borderId="8" xfId="0" applyNumberFormat="1" applyFont="1" applyFill="1" applyBorder="1"/>
    <xf numFmtId="3" fontId="2" fillId="0" borderId="62" xfId="0" applyNumberFormat="1" applyFont="1" applyFill="1" applyBorder="1"/>
    <xf numFmtId="0" fontId="23" fillId="0" borderId="63" xfId="27" applyFont="1" applyBorder="1" applyAlignment="1">
      <alignment vertical="center" wrapText="1"/>
    </xf>
    <xf numFmtId="0" fontId="23" fillId="0" borderId="0" xfId="27" applyFont="1" applyBorder="1" applyAlignment="1">
      <alignment vertical="center" wrapText="1"/>
    </xf>
    <xf numFmtId="0" fontId="24" fillId="0" borderId="64" xfId="27" applyFont="1" applyBorder="1" applyAlignment="1">
      <alignment horizontal="left" vertical="center" wrapText="1"/>
    </xf>
    <xf numFmtId="0" fontId="24" fillId="0" borderId="65" xfId="27" applyFont="1" applyBorder="1" applyAlignment="1">
      <alignment horizontal="left" vertical="center" wrapText="1"/>
    </xf>
    <xf numFmtId="0" fontId="24" fillId="0" borderId="66" xfId="27" applyFont="1" applyBorder="1" applyAlignment="1">
      <alignment horizontal="left" vertical="center" wrapText="1"/>
    </xf>
    <xf numFmtId="0" fontId="23" fillId="2" borderId="67" xfId="27" applyFont="1" applyFill="1" applyBorder="1" applyAlignment="1">
      <alignment horizontal="left" wrapText="1"/>
    </xf>
    <xf numFmtId="0" fontId="23" fillId="0" borderId="68" xfId="27" applyFont="1" applyBorder="1" applyAlignment="1">
      <alignment vertical="center" wrapText="1"/>
    </xf>
    <xf numFmtId="0" fontId="24" fillId="0" borderId="69" xfId="27" applyFont="1" applyBorder="1" applyAlignment="1">
      <alignment horizontal="center" vertical="center" wrapText="1"/>
    </xf>
    <xf numFmtId="0" fontId="24" fillId="0" borderId="70" xfId="27" applyFont="1" applyBorder="1" applyAlignment="1">
      <alignment horizontal="center" vertical="center" wrapText="1"/>
    </xf>
    <xf numFmtId="0" fontId="24" fillId="0" borderId="71" xfId="27" applyFont="1" applyBorder="1" applyAlignment="1">
      <alignment horizontal="center" vertical="center" wrapText="1"/>
    </xf>
    <xf numFmtId="0" fontId="23" fillId="2" borderId="72" xfId="27" applyFont="1" applyFill="1" applyBorder="1" applyAlignment="1">
      <alignment horizontal="right" vertical="top" wrapText="1"/>
    </xf>
    <xf numFmtId="0" fontId="23" fillId="0" borderId="60" xfId="27" applyFont="1" applyBorder="1" applyAlignment="1">
      <alignment horizontal="center" vertical="center" wrapText="1"/>
    </xf>
    <xf numFmtId="0" fontId="23" fillId="0" borderId="50" xfId="27" applyFont="1" applyBorder="1" applyAlignment="1">
      <alignment horizontal="center" vertical="center" wrapText="1"/>
    </xf>
    <xf numFmtId="0" fontId="23" fillId="0" borderId="73" xfId="27" applyFont="1" applyBorder="1" applyAlignment="1">
      <alignment horizontal="center" vertical="center" wrapText="1"/>
    </xf>
    <xf numFmtId="0" fontId="3" fillId="0" borderId="74" xfId="26" applyFont="1" applyBorder="1" applyAlignment="1"/>
    <xf numFmtId="0" fontId="3" fillId="0" borderId="14" xfId="26" applyFont="1" applyBorder="1" applyAlignment="1"/>
    <xf numFmtId="0" fontId="3" fillId="0" borderId="15" xfId="26" applyFont="1" applyBorder="1" applyAlignment="1"/>
    <xf numFmtId="0" fontId="4" fillId="0" borderId="16" xfId="26" applyFont="1" applyBorder="1" applyAlignment="1"/>
    <xf numFmtId="0" fontId="22" fillId="0" borderId="0" xfId="27" applyFont="1" applyBorder="1" applyAlignment="1">
      <alignment vertical="top" wrapText="1"/>
    </xf>
    <xf numFmtId="0" fontId="19" fillId="0" borderId="0" xfId="27" applyBorder="1"/>
    <xf numFmtId="0" fontId="24" fillId="0" borderId="21" xfId="27" applyFont="1" applyBorder="1" applyAlignment="1">
      <alignment horizontal="left" vertical="center" wrapText="1"/>
    </xf>
    <xf numFmtId="3" fontId="23" fillId="2" borderId="17" xfId="27" applyNumberFormat="1" applyFont="1" applyFill="1" applyBorder="1" applyAlignment="1">
      <alignment horizontal="center" vertical="center" wrapText="1"/>
    </xf>
    <xf numFmtId="1" fontId="23" fillId="2" borderId="17" xfId="27" applyNumberFormat="1" applyFont="1" applyFill="1" applyBorder="1" applyAlignment="1">
      <alignment horizontal="center" vertical="center" wrapText="1"/>
    </xf>
    <xf numFmtId="0" fontId="31" fillId="0" borderId="30" xfId="27" applyFont="1" applyFill="1" applyBorder="1" applyAlignment="1">
      <alignment horizontal="center"/>
    </xf>
    <xf numFmtId="3" fontId="32" fillId="0" borderId="26" xfId="27" applyNumberFormat="1" applyFont="1" applyFill="1" applyBorder="1" applyAlignment="1">
      <alignment horizontal="center"/>
    </xf>
    <xf numFmtId="2" fontId="32" fillId="0" borderId="26" xfId="27" applyNumberFormat="1" applyFont="1" applyFill="1" applyBorder="1" applyAlignment="1">
      <alignment horizontal="center"/>
    </xf>
    <xf numFmtId="166" fontId="32" fillId="0" borderId="26" xfId="27" applyNumberFormat="1" applyFont="1" applyFill="1" applyBorder="1" applyAlignment="1">
      <alignment horizontal="center"/>
    </xf>
    <xf numFmtId="0" fontId="32" fillId="0" borderId="26" xfId="27" applyFont="1" applyFill="1" applyBorder="1" applyAlignment="1">
      <alignment horizontal="center"/>
    </xf>
    <xf numFmtId="0" fontId="23" fillId="0" borderId="63" xfId="27" applyFont="1" applyBorder="1" applyAlignment="1">
      <alignment horizontal="center" vertical="center" wrapText="1"/>
    </xf>
    <xf numFmtId="0" fontId="23" fillId="0" borderId="75" xfId="27" applyFont="1" applyBorder="1" applyAlignment="1">
      <alignment horizontal="center" vertical="center" wrapText="1"/>
    </xf>
    <xf numFmtId="3" fontId="24" fillId="0" borderId="11" xfId="27" applyNumberFormat="1" applyFont="1" applyBorder="1" applyAlignment="1">
      <alignment horizontal="center" vertical="center" wrapText="1"/>
    </xf>
    <xf numFmtId="3" fontId="24" fillId="0" borderId="12" xfId="27" applyNumberFormat="1" applyFont="1" applyBorder="1" applyAlignment="1">
      <alignment horizontal="center" vertical="center" wrapText="1"/>
    </xf>
    <xf numFmtId="3" fontId="24" fillId="0" borderId="76" xfId="27" applyNumberFormat="1" applyFont="1" applyBorder="1" applyAlignment="1">
      <alignment horizontal="center" vertical="center" wrapText="1"/>
    </xf>
    <xf numFmtId="2" fontId="10" fillId="0" borderId="11" xfId="27" applyNumberFormat="1" applyFont="1" applyBorder="1" applyAlignment="1">
      <alignment horizontal="center" vertical="center"/>
    </xf>
    <xf numFmtId="2" fontId="10" fillId="0" borderId="33" xfId="27" applyNumberFormat="1" applyFont="1" applyBorder="1" applyAlignment="1">
      <alignment horizontal="center" vertical="center"/>
    </xf>
    <xf numFmtId="2" fontId="10" fillId="0" borderId="76" xfId="27" applyNumberFormat="1" applyFont="1" applyBorder="1" applyAlignment="1">
      <alignment horizontal="center" vertical="center"/>
    </xf>
    <xf numFmtId="3" fontId="24" fillId="0" borderId="8" xfId="27" applyNumberFormat="1" applyFont="1" applyBorder="1" applyAlignment="1">
      <alignment horizontal="center" vertical="center" wrapText="1"/>
    </xf>
    <xf numFmtId="3" fontId="24" fillId="0" borderId="9" xfId="27" applyNumberFormat="1" applyFont="1" applyBorder="1" applyAlignment="1">
      <alignment horizontal="center" vertical="center" wrapText="1"/>
    </xf>
    <xf numFmtId="3" fontId="24" fillId="0" borderId="77" xfId="27" applyNumberFormat="1" applyFont="1" applyBorder="1" applyAlignment="1">
      <alignment horizontal="center" vertical="center" wrapText="1"/>
    </xf>
    <xf numFmtId="2" fontId="10" fillId="0" borderId="8" xfId="27" applyNumberFormat="1" applyFont="1" applyBorder="1" applyAlignment="1">
      <alignment horizontal="center" vertical="center"/>
    </xf>
    <xf numFmtId="2" fontId="10" fillId="0" borderId="77" xfId="27" applyNumberFormat="1" applyFont="1" applyBorder="1" applyAlignment="1">
      <alignment horizontal="center" vertical="center"/>
    </xf>
    <xf numFmtId="3" fontId="24" fillId="0" borderId="26" xfId="27" applyNumberFormat="1" applyFont="1" applyBorder="1" applyAlignment="1">
      <alignment horizontal="center" vertical="center" wrapText="1"/>
    </xf>
    <xf numFmtId="3" fontId="24" fillId="0" borderId="47" xfId="27" applyNumberFormat="1" applyFont="1" applyBorder="1" applyAlignment="1">
      <alignment horizontal="center" vertical="center" wrapText="1"/>
    </xf>
    <xf numFmtId="3" fontId="24" fillId="0" borderId="41" xfId="27" applyNumberFormat="1" applyFont="1" applyBorder="1" applyAlignment="1">
      <alignment horizontal="center" vertical="center" wrapText="1"/>
    </xf>
    <xf numFmtId="3" fontId="24" fillId="0" borderId="3" xfId="27" applyNumberFormat="1" applyFont="1" applyBorder="1" applyAlignment="1">
      <alignment horizontal="center" vertical="center" wrapText="1"/>
    </xf>
    <xf numFmtId="3" fontId="24" fillId="0" borderId="55" xfId="27" applyNumberFormat="1" applyFont="1" applyBorder="1" applyAlignment="1">
      <alignment horizontal="center" vertical="center" wrapText="1"/>
    </xf>
    <xf numFmtId="3" fontId="24" fillId="0" borderId="75" xfId="27" applyNumberFormat="1" applyFont="1" applyBorder="1" applyAlignment="1">
      <alignment horizontal="center" vertical="center" wrapText="1"/>
    </xf>
    <xf numFmtId="2" fontId="10" fillId="0" borderId="3" xfId="27" applyNumberFormat="1" applyFont="1" applyBorder="1" applyAlignment="1">
      <alignment horizontal="center" vertical="center"/>
    </xf>
    <xf numFmtId="2" fontId="10" fillId="0" borderId="75" xfId="27" applyNumberFormat="1" applyFont="1" applyBorder="1" applyAlignment="1">
      <alignment horizontal="center" vertical="center"/>
    </xf>
    <xf numFmtId="3" fontId="23" fillId="2" borderId="42" xfId="27" applyNumberFormat="1" applyFont="1" applyFill="1" applyBorder="1" applyAlignment="1">
      <alignment horizontal="center" vertical="center" wrapText="1"/>
    </xf>
    <xf numFmtId="1" fontId="23" fillId="2" borderId="42" xfId="27" applyNumberFormat="1" applyFont="1" applyFill="1" applyBorder="1" applyAlignment="1">
      <alignment horizontal="center" vertical="center" wrapText="1"/>
    </xf>
    <xf numFmtId="2" fontId="10" fillId="0" borderId="12" xfId="27" applyNumberFormat="1" applyFont="1" applyBorder="1" applyAlignment="1">
      <alignment horizontal="center" vertical="center"/>
    </xf>
    <xf numFmtId="3" fontId="23" fillId="2" borderId="8" xfId="27" applyNumberFormat="1" applyFont="1" applyFill="1" applyBorder="1" applyAlignment="1">
      <alignment horizontal="center" vertical="center" wrapText="1"/>
    </xf>
    <xf numFmtId="3" fontId="23" fillId="2" borderId="77" xfId="27" applyNumberFormat="1" applyFont="1" applyFill="1" applyBorder="1" applyAlignment="1">
      <alignment horizontal="center" vertical="center" wrapText="1"/>
    </xf>
    <xf numFmtId="2" fontId="23" fillId="2" borderId="8" xfId="27" applyNumberFormat="1" applyFont="1" applyFill="1" applyBorder="1" applyAlignment="1">
      <alignment horizontal="center" vertical="center" wrapText="1"/>
    </xf>
    <xf numFmtId="2" fontId="23" fillId="2" borderId="9" xfId="27" applyNumberFormat="1" applyFont="1" applyFill="1" applyBorder="1" applyAlignment="1">
      <alignment horizontal="center" vertical="center" wrapText="1"/>
    </xf>
    <xf numFmtId="2" fontId="23" fillId="2" borderId="77" xfId="27" applyNumberFormat="1" applyFont="1" applyFill="1" applyBorder="1" applyAlignment="1">
      <alignment horizontal="center" vertical="center" wrapText="1"/>
    </xf>
    <xf numFmtId="3" fontId="23" fillId="2" borderId="26" xfId="27" applyNumberFormat="1" applyFont="1" applyFill="1" applyBorder="1" applyAlignment="1">
      <alignment horizontal="center" vertical="center" wrapText="1"/>
    </xf>
    <xf numFmtId="3" fontId="23" fillId="2" borderId="41" xfId="27" applyNumberFormat="1" applyFont="1" applyFill="1" applyBorder="1" applyAlignment="1">
      <alignment horizontal="center" vertical="center" wrapText="1"/>
    </xf>
    <xf numFmtId="2" fontId="23" fillId="2" borderId="26" xfId="27" applyNumberFormat="1" applyFont="1" applyFill="1" applyBorder="1" applyAlignment="1">
      <alignment horizontal="center" vertical="center" wrapText="1"/>
    </xf>
    <xf numFmtId="2" fontId="23" fillId="2" borderId="47" xfId="27" applyNumberFormat="1" applyFont="1" applyFill="1" applyBorder="1" applyAlignment="1">
      <alignment horizontal="center" vertical="center" wrapText="1"/>
    </xf>
    <xf numFmtId="2" fontId="23" fillId="2" borderId="41" xfId="27" applyNumberFormat="1" applyFont="1" applyFill="1" applyBorder="1" applyAlignment="1">
      <alignment horizontal="center" vertical="center" wrapText="1"/>
    </xf>
    <xf numFmtId="0" fontId="23" fillId="0" borderId="78" xfId="27" applyFont="1" applyBorder="1" applyAlignment="1">
      <alignment horizontal="center" vertical="center" wrapText="1"/>
    </xf>
    <xf numFmtId="0" fontId="24" fillId="0" borderId="76" xfId="27" applyFont="1" applyBorder="1" applyAlignment="1">
      <alignment horizontal="center" vertical="center" wrapText="1"/>
    </xf>
    <xf numFmtId="0" fontId="24" fillId="0" borderId="77" xfId="27" applyFont="1" applyBorder="1" applyAlignment="1">
      <alignment horizontal="center" vertical="center" wrapText="1"/>
    </xf>
    <xf numFmtId="0" fontId="24" fillId="0" borderId="41" xfId="27" applyFont="1" applyBorder="1" applyAlignment="1">
      <alignment horizontal="center" vertical="center" wrapText="1"/>
    </xf>
    <xf numFmtId="0" fontId="23" fillId="2" borderId="42" xfId="27" applyFont="1" applyFill="1" applyBorder="1" applyAlignment="1">
      <alignment horizontal="center" vertical="center" wrapText="1"/>
    </xf>
    <xf numFmtId="1" fontId="10" fillId="0" borderId="79" xfId="27" applyNumberFormat="1" applyFont="1" applyBorder="1" applyAlignment="1">
      <alignment horizontal="center" vertical="center"/>
    </xf>
    <xf numFmtId="1" fontId="10" fillId="0" borderId="77" xfId="27" applyNumberFormat="1" applyFont="1" applyBorder="1" applyAlignment="1">
      <alignment horizontal="center" vertical="center"/>
    </xf>
    <xf numFmtId="1" fontId="23" fillId="2" borderId="77" xfId="27" applyNumberFormat="1" applyFont="1" applyFill="1" applyBorder="1" applyAlignment="1">
      <alignment horizontal="center" vertical="center" wrapText="1"/>
    </xf>
    <xf numFmtId="1" fontId="10" fillId="0" borderId="77" xfId="27" applyNumberFormat="1" applyFont="1" applyFill="1" applyBorder="1" applyAlignment="1">
      <alignment horizontal="center" vertical="center"/>
    </xf>
    <xf numFmtId="1" fontId="23" fillId="2" borderId="41" xfId="27" applyNumberFormat="1" applyFont="1" applyFill="1" applyBorder="1" applyAlignment="1">
      <alignment horizontal="center" vertical="center" wrapText="1"/>
    </xf>
    <xf numFmtId="0" fontId="32" fillId="0" borderId="36" xfId="27" applyFont="1" applyFill="1" applyBorder="1" applyAlignment="1">
      <alignment horizontal="center" vertical="center"/>
    </xf>
    <xf numFmtId="0" fontId="46" fillId="0" borderId="0" xfId="28" applyFont="1" applyAlignment="1">
      <alignment horizontal="center"/>
    </xf>
    <xf numFmtId="0" fontId="2" fillId="0" borderId="0" xfId="0" applyFont="1" applyFill="1"/>
    <xf numFmtId="0" fontId="46" fillId="0" borderId="0" xfId="0" applyFont="1" applyFill="1"/>
    <xf numFmtId="0" fontId="55" fillId="0" borderId="0" xfId="0" applyFont="1" applyFill="1" applyAlignment="1">
      <alignment horizontal="center"/>
    </xf>
    <xf numFmtId="0" fontId="0" fillId="0" borderId="0" xfId="0" applyFill="1"/>
    <xf numFmtId="3" fontId="5" fillId="0" borderId="14" xfId="0" applyNumberFormat="1" applyFont="1" applyBorder="1" applyAlignment="1">
      <alignment wrapText="1"/>
    </xf>
    <xf numFmtId="10" fontId="15" fillId="0" borderId="73" xfId="29" applyNumberFormat="1" applyFont="1" applyBorder="1" applyAlignment="1">
      <alignment horizontal="center"/>
    </xf>
    <xf numFmtId="10" fontId="10" fillId="0" borderId="35" xfId="29" applyNumberFormat="1" applyFont="1" applyBorder="1" applyAlignment="1">
      <alignment horizontal="center"/>
    </xf>
    <xf numFmtId="10" fontId="10" fillId="0" borderId="18" xfId="29" applyNumberFormat="1" applyFont="1" applyBorder="1" applyAlignment="1">
      <alignment horizontal="center"/>
    </xf>
    <xf numFmtId="10" fontId="10" fillId="0" borderId="80" xfId="29" applyNumberFormat="1" applyFont="1" applyBorder="1" applyAlignment="1">
      <alignment horizontal="center"/>
    </xf>
    <xf numFmtId="10" fontId="10" fillId="0" borderId="70" xfId="29" applyNumberFormat="1" applyFont="1" applyBorder="1" applyAlignment="1">
      <alignment horizontal="center"/>
    </xf>
    <xf numFmtId="10" fontId="10" fillId="0" borderId="25" xfId="29" applyNumberFormat="1" applyFont="1" applyBorder="1" applyAlignment="1">
      <alignment horizontal="center"/>
    </xf>
    <xf numFmtId="10" fontId="2" fillId="0" borderId="36" xfId="29" applyNumberFormat="1" applyFont="1" applyBorder="1" applyAlignment="1"/>
    <xf numFmtId="165" fontId="2" fillId="0" borderId="26" xfId="0" applyNumberFormat="1" applyFont="1" applyBorder="1"/>
    <xf numFmtId="0" fontId="2" fillId="0" borderId="26" xfId="0" applyFont="1" applyBorder="1" applyAlignment="1">
      <alignment horizontal="left" indent="1"/>
    </xf>
    <xf numFmtId="49" fontId="2" fillId="0" borderId="30" xfId="0" applyNumberFormat="1" applyFont="1" applyBorder="1" applyAlignment="1">
      <alignment horizontal="center"/>
    </xf>
    <xf numFmtId="10" fontId="4" fillId="0" borderId="73" xfId="29" applyNumberFormat="1" applyFont="1" applyBorder="1" applyAlignment="1">
      <alignment horizontal="center"/>
    </xf>
    <xf numFmtId="10" fontId="34" fillId="0" borderId="41" xfId="29" applyNumberFormat="1" applyFont="1" applyBorder="1" applyAlignment="1">
      <alignment horizontal="center"/>
    </xf>
    <xf numFmtId="10" fontId="17" fillId="0" borderId="35" xfId="29" applyNumberFormat="1" applyFont="1" applyBorder="1" applyAlignment="1">
      <alignment horizontal="center"/>
    </xf>
    <xf numFmtId="10" fontId="17" fillId="0" borderId="18" xfId="29" applyNumberFormat="1" applyFont="1" applyBorder="1" applyAlignment="1">
      <alignment horizontal="center"/>
    </xf>
    <xf numFmtId="3" fontId="3" fillId="0" borderId="18" xfId="26" applyNumberFormat="1" applyFont="1" applyFill="1" applyBorder="1" applyAlignment="1">
      <alignment horizontal="right"/>
    </xf>
    <xf numFmtId="3" fontId="3" fillId="0" borderId="12" xfId="26" applyNumberFormat="1" applyFont="1" applyFill="1" applyBorder="1" applyAlignment="1">
      <alignment horizontal="right"/>
    </xf>
    <xf numFmtId="3" fontId="3" fillId="0" borderId="12" xfId="26" applyNumberFormat="1" applyFont="1" applyFill="1" applyBorder="1" applyAlignment="1">
      <alignment horizontal="center"/>
    </xf>
    <xf numFmtId="3" fontId="4" fillId="0" borderId="19" xfId="26" applyNumberFormat="1" applyFont="1" applyFill="1" applyBorder="1" applyAlignment="1"/>
    <xf numFmtId="3" fontId="4" fillId="0" borderId="17" xfId="26" applyNumberFormat="1" applyFont="1" applyFill="1" applyBorder="1" applyAlignment="1"/>
    <xf numFmtId="3" fontId="4" fillId="0" borderId="6" xfId="26" applyNumberFormat="1" applyFont="1" applyFill="1" applyBorder="1" applyAlignment="1">
      <alignment horizontal="center"/>
    </xf>
    <xf numFmtId="3" fontId="4" fillId="0" borderId="17" xfId="26" applyNumberFormat="1" applyFont="1" applyFill="1" applyBorder="1" applyAlignment="1">
      <alignment horizontal="center"/>
    </xf>
    <xf numFmtId="0" fontId="4" fillId="0" borderId="17" xfId="26" applyFont="1" applyFill="1" applyBorder="1" applyAlignment="1">
      <alignment horizontal="center"/>
    </xf>
    <xf numFmtId="3" fontId="3" fillId="0" borderId="18" xfId="26" applyNumberFormat="1" applyFont="1" applyFill="1" applyBorder="1" applyAlignment="1"/>
    <xf numFmtId="3" fontId="3" fillId="0" borderId="12" xfId="26" applyNumberFormat="1" applyFont="1" applyFill="1" applyBorder="1" applyAlignment="1"/>
    <xf numFmtId="0" fontId="3" fillId="0" borderId="12" xfId="26" applyFont="1" applyFill="1" applyBorder="1" applyAlignment="1">
      <alignment horizontal="center"/>
    </xf>
    <xf numFmtId="4" fontId="2" fillId="0" borderId="80" xfId="0" applyNumberFormat="1" applyFont="1" applyBorder="1" applyAlignment="1">
      <alignment horizontal="right"/>
    </xf>
    <xf numFmtId="4" fontId="2" fillId="0" borderId="70" xfId="0" applyNumberFormat="1" applyFont="1" applyBorder="1" applyAlignment="1">
      <alignment horizontal="right"/>
    </xf>
    <xf numFmtId="10" fontId="1" fillId="0" borderId="81" xfId="29" applyNumberFormat="1" applyFont="1" applyFill="1" applyBorder="1" applyAlignment="1">
      <alignment horizontal="right"/>
    </xf>
    <xf numFmtId="10" fontId="2" fillId="0" borderId="71" xfId="29" applyNumberFormat="1" applyFont="1" applyBorder="1" applyAlignment="1">
      <alignment horizontal="right"/>
    </xf>
    <xf numFmtId="49" fontId="12" fillId="0" borderId="82" xfId="0" applyNumberFormat="1" applyFont="1" applyBorder="1" applyAlignment="1">
      <alignment horizontal="center" vertical="center" wrapText="1"/>
    </xf>
    <xf numFmtId="3" fontId="5" fillId="0" borderId="52" xfId="0" applyNumberFormat="1" applyFont="1" applyBorder="1"/>
    <xf numFmtId="3" fontId="5" fillId="0" borderId="83" xfId="0" applyNumberFormat="1" applyFont="1" applyBorder="1"/>
    <xf numFmtId="3" fontId="5" fillId="0" borderId="53" xfId="0" applyNumberFormat="1" applyFont="1" applyBorder="1"/>
    <xf numFmtId="3" fontId="5" fillId="0" borderId="84" xfId="0" applyNumberFormat="1" applyFont="1" applyBorder="1"/>
    <xf numFmtId="10" fontId="21" fillId="0" borderId="73" xfId="29" applyNumberFormat="1" applyFont="1" applyBorder="1" applyAlignment="1"/>
    <xf numFmtId="4" fontId="4" fillId="0" borderId="17" xfId="26" applyNumberFormat="1" applyFont="1" applyFill="1" applyBorder="1" applyAlignment="1"/>
    <xf numFmtId="4" fontId="2" fillId="0" borderId="33" xfId="0" applyNumberFormat="1" applyFont="1" applyFill="1" applyBorder="1"/>
    <xf numFmtId="10" fontId="11" fillId="0" borderId="61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49" fontId="12" fillId="0" borderId="82" xfId="0" applyNumberFormat="1" applyFont="1" applyFill="1" applyBorder="1" applyAlignment="1">
      <alignment horizontal="center" vertical="center" wrapText="1"/>
    </xf>
    <xf numFmtId="164" fontId="10" fillId="0" borderId="20" xfId="0" applyNumberFormat="1" applyFont="1" applyFill="1" applyBorder="1" applyAlignment="1">
      <alignment horizontal="centerContinuous"/>
    </xf>
    <xf numFmtId="0" fontId="10" fillId="0" borderId="8" xfId="0" applyFont="1" applyFill="1" applyBorder="1" applyAlignment="1">
      <alignment horizontal="left" indent="1"/>
    </xf>
    <xf numFmtId="3" fontId="13" fillId="0" borderId="8" xfId="0" applyNumberFormat="1" applyFont="1" applyFill="1" applyBorder="1" applyAlignment="1">
      <alignment horizontal="center"/>
    </xf>
    <xf numFmtId="10" fontId="10" fillId="0" borderId="35" xfId="29" applyNumberFormat="1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indent="1"/>
    </xf>
    <xf numFmtId="164" fontId="10" fillId="0" borderId="14" xfId="0" applyNumberFormat="1" applyFont="1" applyFill="1" applyBorder="1" applyAlignment="1">
      <alignment horizontal="centerContinuous"/>
    </xf>
    <xf numFmtId="0" fontId="10" fillId="0" borderId="9" xfId="0" applyFont="1" applyFill="1" applyBorder="1" applyAlignment="1">
      <alignment horizontal="left" indent="1"/>
    </xf>
    <xf numFmtId="0" fontId="10" fillId="0" borderId="43" xfId="0" applyFont="1" applyFill="1" applyBorder="1" applyAlignment="1">
      <alignment horizontal="centerContinuous"/>
    </xf>
    <xf numFmtId="0" fontId="11" fillId="0" borderId="44" xfId="0" applyFont="1" applyFill="1" applyBorder="1"/>
    <xf numFmtId="3" fontId="14" fillId="0" borderId="60" xfId="0" applyNumberFormat="1" applyFont="1" applyFill="1" applyBorder="1" applyAlignment="1">
      <alignment horizontal="center"/>
    </xf>
    <xf numFmtId="10" fontId="15" fillId="0" borderId="73" xfId="29" applyNumberFormat="1" applyFont="1" applyFill="1" applyBorder="1" applyAlignment="1">
      <alignment horizontal="center"/>
    </xf>
    <xf numFmtId="0" fontId="31" fillId="0" borderId="14" xfId="27" applyFont="1" applyFill="1" applyBorder="1" applyAlignment="1">
      <alignment horizontal="center"/>
    </xf>
    <xf numFmtId="3" fontId="32" fillId="0" borderId="8" xfId="27" applyNumberFormat="1" applyFont="1" applyFill="1" applyBorder="1" applyAlignment="1">
      <alignment horizontal="center"/>
    </xf>
    <xf numFmtId="2" fontId="32" fillId="0" borderId="8" xfId="27" applyNumberFormat="1" applyFont="1" applyFill="1" applyBorder="1" applyAlignment="1">
      <alignment horizontal="center"/>
    </xf>
    <xf numFmtId="166" fontId="32" fillId="0" borderId="8" xfId="27" applyNumberFormat="1" applyFont="1" applyFill="1" applyBorder="1" applyAlignment="1">
      <alignment horizontal="center"/>
    </xf>
    <xf numFmtId="0" fontId="32" fillId="0" borderId="8" xfId="27" applyFont="1" applyFill="1" applyBorder="1" applyAlignment="1">
      <alignment horizontal="center"/>
    </xf>
    <xf numFmtId="0" fontId="32" fillId="0" borderId="35" xfId="27" applyFont="1" applyFill="1" applyBorder="1" applyAlignment="1">
      <alignment horizontal="center"/>
    </xf>
    <xf numFmtId="0" fontId="4" fillId="0" borderId="85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1" fillId="0" borderId="8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76" xfId="0" applyFont="1" applyBorder="1" applyAlignment="1">
      <alignment horizontal="center"/>
    </xf>
    <xf numFmtId="49" fontId="4" fillId="0" borderId="87" xfId="0" applyNumberFormat="1" applyFont="1" applyBorder="1" applyAlignment="1">
      <alignment horizontal="center" vertical="center"/>
    </xf>
    <xf numFmtId="49" fontId="4" fillId="0" borderId="52" xfId="0" applyNumberFormat="1" applyFont="1" applyBorder="1" applyAlignment="1">
      <alignment horizontal="center" vertical="center"/>
    </xf>
    <xf numFmtId="49" fontId="4" fillId="0" borderId="88" xfId="0" applyNumberFormat="1" applyFont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11" fillId="0" borderId="87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 wrapText="1"/>
    </xf>
    <xf numFmtId="0" fontId="11" fillId="0" borderId="8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90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11" fillId="0" borderId="87" xfId="0" applyFont="1" applyFill="1" applyBorder="1" applyAlignment="1">
      <alignment horizontal="center" vertical="center"/>
    </xf>
    <xf numFmtId="0" fontId="11" fillId="0" borderId="88" xfId="0" applyFont="1" applyFill="1" applyBorder="1" applyAlignment="1">
      <alignment horizontal="center" vertical="center"/>
    </xf>
    <xf numFmtId="0" fontId="11" fillId="0" borderId="85" xfId="0" applyFont="1" applyFill="1" applyBorder="1" applyAlignment="1">
      <alignment horizontal="center" vertical="center" wrapText="1"/>
    </xf>
    <xf numFmtId="0" fontId="11" fillId="0" borderId="89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/>
    </xf>
    <xf numFmtId="0" fontId="11" fillId="0" borderId="90" xfId="0" applyFont="1" applyFill="1" applyBorder="1" applyAlignment="1">
      <alignment horizontal="center" vertical="center"/>
    </xf>
    <xf numFmtId="0" fontId="46" fillId="0" borderId="0" xfId="28" applyFont="1" applyAlignment="1">
      <alignment horizontal="center"/>
    </xf>
    <xf numFmtId="0" fontId="37" fillId="0" borderId="0" xfId="28" applyAlignment="1">
      <alignment horizontal="center"/>
    </xf>
    <xf numFmtId="0" fontId="1" fillId="0" borderId="0" xfId="0" applyFont="1" applyAlignment="1">
      <alignment horizontal="center"/>
    </xf>
    <xf numFmtId="0" fontId="11" fillId="0" borderId="91" xfId="0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6" fillId="0" borderId="9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2" fontId="1" fillId="0" borderId="34" xfId="0" applyNumberFormat="1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3" xfId="26" applyFont="1" applyBorder="1" applyAlignment="1">
      <alignment horizontal="center" vertical="center"/>
    </xf>
    <xf numFmtId="0" fontId="8" fillId="0" borderId="33" xfId="26" applyBorder="1" applyAlignment="1">
      <alignment horizontal="center" vertical="center"/>
    </xf>
    <xf numFmtId="0" fontId="8" fillId="0" borderId="8" xfId="26" applyBorder="1" applyAlignment="1">
      <alignment horizontal="center" vertical="center"/>
    </xf>
    <xf numFmtId="2" fontId="4" fillId="0" borderId="61" xfId="26" applyNumberFormat="1" applyFont="1" applyBorder="1" applyAlignment="1">
      <alignment horizontal="center" vertical="center" wrapText="1"/>
    </xf>
    <xf numFmtId="0" fontId="8" fillId="0" borderId="18" xfId="26" applyBorder="1" applyAlignment="1">
      <alignment horizontal="center" vertical="center" wrapText="1"/>
    </xf>
    <xf numFmtId="0" fontId="4" fillId="0" borderId="43" xfId="0" applyFont="1" applyBorder="1" applyAlignment="1">
      <alignment horizontal="left" indent="1"/>
    </xf>
    <xf numFmtId="0" fontId="4" fillId="0" borderId="44" xfId="0" applyFont="1" applyBorder="1" applyAlignment="1">
      <alignment horizontal="left" indent="1"/>
    </xf>
    <xf numFmtId="0" fontId="1" fillId="0" borderId="0" xfId="26" applyFont="1" applyAlignment="1">
      <alignment horizontal="center"/>
    </xf>
    <xf numFmtId="0" fontId="4" fillId="0" borderId="87" xfId="26" applyFont="1" applyBorder="1" applyAlignment="1">
      <alignment horizontal="center" vertical="center"/>
    </xf>
    <xf numFmtId="0" fontId="4" fillId="0" borderId="52" xfId="26" applyFont="1" applyBorder="1" applyAlignment="1">
      <alignment horizontal="center" vertical="center"/>
    </xf>
    <xf numFmtId="0" fontId="4" fillId="0" borderId="88" xfId="26" applyFont="1" applyBorder="1" applyAlignment="1">
      <alignment horizontal="center" vertical="center"/>
    </xf>
    <xf numFmtId="0" fontId="11" fillId="0" borderId="26" xfId="26" applyFont="1" applyBorder="1" applyAlignment="1">
      <alignment horizontal="center" vertical="center" wrapText="1"/>
    </xf>
    <xf numFmtId="0" fontId="8" fillId="0" borderId="89" xfId="26" applyFont="1" applyBorder="1" applyAlignment="1">
      <alignment horizontal="center" vertical="center" wrapText="1"/>
    </xf>
    <xf numFmtId="0" fontId="4" fillId="0" borderId="23" xfId="26" applyFont="1" applyBorder="1" applyAlignment="1">
      <alignment horizontal="center"/>
    </xf>
    <xf numFmtId="0" fontId="4" fillId="0" borderId="48" xfId="26" applyFont="1" applyBorder="1" applyAlignment="1">
      <alignment horizontal="center"/>
    </xf>
    <xf numFmtId="0" fontId="4" fillId="0" borderId="92" xfId="26" applyFont="1" applyBorder="1" applyAlignment="1">
      <alignment horizontal="center"/>
    </xf>
    <xf numFmtId="0" fontId="4" fillId="0" borderId="26" xfId="26" applyFont="1" applyBorder="1" applyAlignment="1">
      <alignment horizontal="center" textRotation="90" shrinkToFit="1"/>
    </xf>
    <xf numFmtId="0" fontId="4" fillId="0" borderId="89" xfId="26" applyFont="1" applyBorder="1" applyAlignment="1">
      <alignment horizontal="center" textRotation="90" shrinkToFit="1"/>
    </xf>
    <xf numFmtId="0" fontId="4" fillId="0" borderId="94" xfId="26" applyFont="1" applyBorder="1" applyAlignment="1">
      <alignment horizontal="center"/>
    </xf>
    <xf numFmtId="0" fontId="4" fillId="0" borderId="36" xfId="26" applyFont="1" applyBorder="1" applyAlignment="1">
      <alignment horizontal="center" textRotation="90" shrinkToFit="1"/>
    </xf>
    <xf numFmtId="0" fontId="4" fillId="0" borderId="82" xfId="26" applyFont="1" applyBorder="1" applyAlignment="1">
      <alignment horizontal="center" textRotation="90" shrinkToFit="1"/>
    </xf>
    <xf numFmtId="0" fontId="4" fillId="0" borderId="87" xfId="26" applyFont="1" applyBorder="1" applyAlignment="1">
      <alignment horizontal="center" vertical="center" wrapText="1"/>
    </xf>
    <xf numFmtId="0" fontId="4" fillId="0" borderId="52" xfId="26" applyFont="1" applyBorder="1" applyAlignment="1">
      <alignment horizontal="center" vertical="center" wrapText="1"/>
    </xf>
    <xf numFmtId="0" fontId="4" fillId="0" borderId="88" xfId="26" applyFont="1" applyBorder="1" applyAlignment="1">
      <alignment horizontal="center" vertical="center" wrapText="1"/>
    </xf>
    <xf numFmtId="0" fontId="11" fillId="0" borderId="89" xfId="26" applyFont="1" applyBorder="1" applyAlignment="1">
      <alignment horizontal="center" vertical="center" wrapText="1"/>
    </xf>
    <xf numFmtId="0" fontId="2" fillId="0" borderId="95" xfId="0" applyFont="1" applyBorder="1" applyAlignment="1">
      <alignment horizontal="left" indent="4"/>
    </xf>
    <xf numFmtId="0" fontId="20" fillId="0" borderId="96" xfId="0" applyFont="1" applyBorder="1" applyAlignment="1">
      <alignment horizontal="left" indent="4"/>
    </xf>
    <xf numFmtId="0" fontId="2" fillId="0" borderId="97" xfId="0" applyFont="1" applyBorder="1" applyAlignment="1">
      <alignment horizontal="left" indent="4"/>
    </xf>
    <xf numFmtId="0" fontId="20" fillId="0" borderId="90" xfId="0" applyFont="1" applyBorder="1" applyAlignment="1">
      <alignment horizontal="left" indent="4"/>
    </xf>
    <xf numFmtId="0" fontId="2" fillId="0" borderId="20" xfId="0" applyFont="1" applyBorder="1" applyAlignment="1">
      <alignment horizontal="left" indent="4"/>
    </xf>
    <xf numFmtId="0" fontId="20" fillId="0" borderId="7" xfId="0" applyFont="1" applyBorder="1" applyAlignment="1">
      <alignment horizontal="left" indent="4"/>
    </xf>
    <xf numFmtId="0" fontId="1" fillId="0" borderId="26" xfId="27" applyFont="1" applyFill="1" applyBorder="1" applyAlignment="1">
      <alignment horizontal="center" vertical="center" wrapText="1"/>
    </xf>
    <xf numFmtId="0" fontId="20" fillId="0" borderId="89" xfId="27" applyFont="1" applyFill="1" applyBorder="1" applyAlignment="1">
      <alignment vertical="center" wrapText="1"/>
    </xf>
    <xf numFmtId="49" fontId="1" fillId="0" borderId="71" xfId="27" applyNumberFormat="1" applyFont="1" applyBorder="1" applyAlignment="1">
      <alignment horizontal="center" wrapText="1"/>
    </xf>
    <xf numFmtId="0" fontId="20" fillId="0" borderId="98" xfId="27" applyFont="1" applyBorder="1" applyAlignment="1">
      <alignment horizontal="center" wrapText="1"/>
    </xf>
    <xf numFmtId="0" fontId="22" fillId="0" borderId="86" xfId="27" applyFont="1" applyBorder="1" applyAlignment="1">
      <alignment horizontal="center" vertical="center" wrapText="1"/>
    </xf>
    <xf numFmtId="0" fontId="22" fillId="0" borderId="0" xfId="27" applyFont="1" applyBorder="1" applyAlignment="1">
      <alignment horizontal="center" vertical="center" wrapText="1"/>
    </xf>
    <xf numFmtId="0" fontId="26" fillId="5" borderId="86" xfId="27" applyFont="1" applyFill="1" applyBorder="1" applyAlignment="1">
      <alignment horizontal="center" vertical="center" wrapText="1"/>
    </xf>
    <xf numFmtId="0" fontId="26" fillId="5" borderId="0" xfId="27" applyFont="1" applyFill="1" applyBorder="1" applyAlignment="1">
      <alignment horizontal="center" vertical="center" wrapText="1"/>
    </xf>
    <xf numFmtId="0" fontId="25" fillId="0" borderId="0" xfId="27" applyFont="1" applyAlignment="1">
      <alignment horizontal="center" wrapText="1"/>
    </xf>
    <xf numFmtId="0" fontId="32" fillId="0" borderId="48" xfId="27" applyFont="1" applyBorder="1" applyAlignment="1">
      <alignment wrapText="1"/>
    </xf>
    <xf numFmtId="0" fontId="23" fillId="0" borderId="86" xfId="27" applyFont="1" applyBorder="1" applyAlignment="1">
      <alignment horizontal="center" vertical="top" wrapText="1"/>
    </xf>
    <xf numFmtId="0" fontId="23" fillId="0" borderId="91" xfId="27" applyFont="1" applyBorder="1" applyAlignment="1">
      <alignment horizontal="center" vertical="center" wrapText="1"/>
    </xf>
    <xf numFmtId="0" fontId="23" fillId="0" borderId="99" xfId="27" applyFont="1" applyBorder="1" applyAlignment="1">
      <alignment horizontal="center" vertical="center" wrapText="1"/>
    </xf>
    <xf numFmtId="0" fontId="22" fillId="5" borderId="86" xfId="27" applyFont="1" applyFill="1" applyBorder="1" applyAlignment="1">
      <alignment horizontal="center" vertical="top" wrapText="1"/>
    </xf>
    <xf numFmtId="0" fontId="23" fillId="0" borderId="87" xfId="27" applyFont="1" applyBorder="1" applyAlignment="1">
      <alignment horizontal="center" vertical="center" textRotation="90" wrapText="1"/>
    </xf>
    <xf numFmtId="0" fontId="23" fillId="0" borderId="88" xfId="27" applyFont="1" applyBorder="1" applyAlignment="1">
      <alignment horizontal="center" vertical="center" textRotation="90" wrapText="1"/>
    </xf>
    <xf numFmtId="0" fontId="23" fillId="0" borderId="34" xfId="27" applyFont="1" applyBorder="1" applyAlignment="1">
      <alignment horizontal="center" vertical="center" wrapText="1"/>
    </xf>
    <xf numFmtId="0" fontId="23" fillId="0" borderId="4" xfId="27" applyFont="1" applyBorder="1" applyAlignment="1">
      <alignment horizontal="center" vertical="center" wrapText="1"/>
    </xf>
  </cellXfs>
  <cellStyles count="46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Kontrolná bunka 2" xfId="20"/>
    <cellStyle name="Nadpis 1 2" xfId="21"/>
    <cellStyle name="Nadpis 2 2" xfId="22"/>
    <cellStyle name="Nadpis 3 2" xfId="23"/>
    <cellStyle name="Nadpis 4 2" xfId="24"/>
    <cellStyle name="Neutrálna 2" xfId="25"/>
    <cellStyle name="Normálna" xfId="0" builtinId="0"/>
    <cellStyle name="Normálna 2" xfId="26"/>
    <cellStyle name="Normálna 3" xfId="27"/>
    <cellStyle name="Normálne 2" xfId="28"/>
    <cellStyle name="Percentá 2" xfId="29"/>
    <cellStyle name="Poznámka 2" xfId="30"/>
    <cellStyle name="Prepojená bunka 2" xfId="31"/>
    <cellStyle name="Spolu 2" xfId="32"/>
    <cellStyle name="Text upozornenia 2" xfId="33"/>
    <cellStyle name="Titul 2" xfId="34"/>
    <cellStyle name="Vstup 2" xfId="35"/>
    <cellStyle name="Výpočet 2" xfId="36"/>
    <cellStyle name="Výstup 2" xfId="37"/>
    <cellStyle name="Vysvetľujúci text 2" xfId="38"/>
    <cellStyle name="Zlá 2" xfId="39"/>
    <cellStyle name="Zvýraznenie1 2" xfId="40"/>
    <cellStyle name="Zvýraznenie2 2" xfId="41"/>
    <cellStyle name="Zvýraznenie3 2" xfId="42"/>
    <cellStyle name="Zvýraznenie4 2" xfId="43"/>
    <cellStyle name="Zvýraznenie5 2" xfId="44"/>
    <cellStyle name="Zvýraznenie6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view="pageLayout" zoomScaleNormal="100" workbookViewId="0">
      <selection activeCell="A33" sqref="A33"/>
    </sheetView>
  </sheetViews>
  <sheetFormatPr defaultColWidth="8.921875" defaultRowHeight="15.5" x14ac:dyDescent="0.35"/>
  <cols>
    <col min="1" max="1" width="33" style="1" customWidth="1"/>
    <col min="2" max="4" width="6.15234375" style="1" customWidth="1"/>
    <col min="5" max="5" width="7.15234375" style="1" customWidth="1"/>
    <col min="6" max="6" width="7.4609375" style="1" customWidth="1"/>
    <col min="7" max="7" width="6.15234375" style="1" customWidth="1"/>
    <col min="8" max="16384" width="8.921875" style="1"/>
  </cols>
  <sheetData>
    <row r="1" spans="1:7" ht="18.75" customHeight="1" thickBot="1" x14ac:dyDescent="0.4">
      <c r="A1" s="373" t="s">
        <v>319</v>
      </c>
      <c r="B1" s="373"/>
      <c r="C1" s="373"/>
      <c r="D1" s="373"/>
      <c r="E1" s="373"/>
      <c r="F1" s="373"/>
      <c r="G1" s="373"/>
    </row>
    <row r="2" spans="1:7" s="3" customFormat="1" ht="17.25" customHeight="1" x14ac:dyDescent="0.3">
      <c r="A2" s="377" t="s">
        <v>5</v>
      </c>
      <c r="B2" s="371" t="s">
        <v>4</v>
      </c>
      <c r="C2" s="371"/>
      <c r="D2" s="371"/>
      <c r="E2" s="371"/>
      <c r="F2" s="371"/>
      <c r="G2" s="372"/>
    </row>
    <row r="3" spans="1:7" s="3" customFormat="1" ht="17.25" customHeight="1" x14ac:dyDescent="0.3">
      <c r="A3" s="378"/>
      <c r="B3" s="374" t="s">
        <v>10</v>
      </c>
      <c r="C3" s="375"/>
      <c r="D3" s="375"/>
      <c r="E3" s="375"/>
      <c r="F3" s="375"/>
      <c r="G3" s="376"/>
    </row>
    <row r="4" spans="1:7" s="7" customFormat="1" ht="17.25" customHeight="1" thickBot="1" x14ac:dyDescent="0.35">
      <c r="A4" s="379"/>
      <c r="B4" s="5" t="s">
        <v>11</v>
      </c>
      <c r="C4" s="5" t="s">
        <v>12</v>
      </c>
      <c r="D4" s="5" t="s">
        <v>13</v>
      </c>
      <c r="E4" s="5" t="s">
        <v>14</v>
      </c>
      <c r="F4" s="5" t="s">
        <v>0</v>
      </c>
      <c r="G4" s="6" t="s">
        <v>9</v>
      </c>
    </row>
    <row r="5" spans="1:7" s="3" customFormat="1" ht="18" customHeight="1" thickTop="1" thickBot="1" x14ac:dyDescent="0.35">
      <c r="A5" s="2" t="s">
        <v>3</v>
      </c>
      <c r="B5" s="13">
        <v>4891</v>
      </c>
      <c r="C5" s="14">
        <v>4887</v>
      </c>
      <c r="D5" s="14">
        <v>446</v>
      </c>
      <c r="E5" s="14">
        <v>46</v>
      </c>
      <c r="F5" s="15">
        <v>1</v>
      </c>
      <c r="G5" s="8">
        <v>10271</v>
      </c>
    </row>
    <row r="6" spans="1:7" s="3" customFormat="1" ht="18" customHeight="1" thickTop="1" thickBot="1" x14ac:dyDescent="0.35">
      <c r="A6" s="211" t="s">
        <v>2</v>
      </c>
      <c r="B6" s="10">
        <v>4</v>
      </c>
      <c r="C6" s="11">
        <v>14</v>
      </c>
      <c r="D6" s="11">
        <v>9</v>
      </c>
      <c r="E6" s="11">
        <v>5</v>
      </c>
      <c r="F6" s="12">
        <v>6</v>
      </c>
      <c r="G6" s="8">
        <v>38</v>
      </c>
    </row>
    <row r="7" spans="1:7" s="3" customFormat="1" ht="18" customHeight="1" thickTop="1" thickBot="1" x14ac:dyDescent="0.35">
      <c r="A7" s="211" t="s">
        <v>1</v>
      </c>
      <c r="B7" s="10">
        <v>2431</v>
      </c>
      <c r="C7" s="11">
        <v>8214</v>
      </c>
      <c r="D7" s="11">
        <v>2956</v>
      </c>
      <c r="E7" s="11">
        <v>1100</v>
      </c>
      <c r="F7" s="12">
        <v>349</v>
      </c>
      <c r="G7" s="8">
        <v>15050</v>
      </c>
    </row>
    <row r="8" spans="1:7" s="3" customFormat="1" ht="18" customHeight="1" thickTop="1" thickBot="1" x14ac:dyDescent="0.35">
      <c r="A8" s="211" t="s">
        <v>262</v>
      </c>
      <c r="B8" s="10">
        <v>5</v>
      </c>
      <c r="C8" s="11">
        <v>11</v>
      </c>
      <c r="D8" s="11">
        <v>9</v>
      </c>
      <c r="E8" s="11">
        <v>8</v>
      </c>
      <c r="F8" s="12">
        <v>2</v>
      </c>
      <c r="G8" s="8">
        <v>35</v>
      </c>
    </row>
    <row r="9" spans="1:7" s="3" customFormat="1" ht="18" customHeight="1" thickTop="1" thickBot="1" x14ac:dyDescent="0.35">
      <c r="A9" s="211" t="s">
        <v>6</v>
      </c>
      <c r="B9" s="10">
        <v>16</v>
      </c>
      <c r="C9" s="11">
        <v>35</v>
      </c>
      <c r="D9" s="11">
        <v>66</v>
      </c>
      <c r="E9" s="11">
        <v>14</v>
      </c>
      <c r="F9" s="12">
        <v>6</v>
      </c>
      <c r="G9" s="8">
        <v>137</v>
      </c>
    </row>
    <row r="10" spans="1:7" s="3" customFormat="1" ht="18" customHeight="1" thickTop="1" thickBot="1" x14ac:dyDescent="0.35">
      <c r="A10" s="211" t="s">
        <v>284</v>
      </c>
      <c r="B10" s="10">
        <v>128</v>
      </c>
      <c r="C10" s="11">
        <v>350</v>
      </c>
      <c r="D10" s="11">
        <v>224</v>
      </c>
      <c r="E10" s="11">
        <v>301</v>
      </c>
      <c r="F10" s="12">
        <v>258</v>
      </c>
      <c r="G10" s="8">
        <v>1261</v>
      </c>
    </row>
    <row r="11" spans="1:7" s="3" customFormat="1" ht="18" customHeight="1" thickTop="1" thickBot="1" x14ac:dyDescent="0.35">
      <c r="A11" s="211" t="s">
        <v>285</v>
      </c>
      <c r="B11" s="10">
        <v>51</v>
      </c>
      <c r="C11" s="11">
        <v>69</v>
      </c>
      <c r="D11" s="11">
        <v>71</v>
      </c>
      <c r="E11" s="11">
        <v>43</v>
      </c>
      <c r="F11" s="12">
        <v>13</v>
      </c>
      <c r="G11" s="8">
        <v>247</v>
      </c>
    </row>
    <row r="12" spans="1:7" s="3" customFormat="1" ht="18" customHeight="1" thickTop="1" thickBot="1" x14ac:dyDescent="0.35">
      <c r="A12" s="211" t="s">
        <v>286</v>
      </c>
      <c r="B12" s="10">
        <v>2</v>
      </c>
      <c r="C12" s="11">
        <v>5</v>
      </c>
      <c r="D12" s="11">
        <v>2</v>
      </c>
      <c r="E12" s="11">
        <v>18</v>
      </c>
      <c r="F12" s="12">
        <v>11</v>
      </c>
      <c r="G12" s="8">
        <v>38</v>
      </c>
    </row>
    <row r="13" spans="1:7" s="3" customFormat="1" ht="18" customHeight="1" thickTop="1" thickBot="1" x14ac:dyDescent="0.35">
      <c r="A13" s="211" t="s">
        <v>287</v>
      </c>
      <c r="B13" s="10">
        <v>26</v>
      </c>
      <c r="C13" s="11">
        <v>17</v>
      </c>
      <c r="D13" s="11">
        <v>183</v>
      </c>
      <c r="E13" s="11">
        <v>131</v>
      </c>
      <c r="F13" s="12">
        <v>12</v>
      </c>
      <c r="G13" s="8">
        <v>369</v>
      </c>
    </row>
    <row r="14" spans="1:7" s="3" customFormat="1" ht="18" customHeight="1" thickTop="1" thickBot="1" x14ac:dyDescent="0.35">
      <c r="A14" s="211" t="s">
        <v>288</v>
      </c>
      <c r="B14" s="10">
        <v>4</v>
      </c>
      <c r="C14" s="11">
        <v>18</v>
      </c>
      <c r="D14" s="11">
        <v>36</v>
      </c>
      <c r="E14" s="11">
        <v>35</v>
      </c>
      <c r="F14" s="12">
        <v>23</v>
      </c>
      <c r="G14" s="8">
        <v>116</v>
      </c>
    </row>
    <row r="15" spans="1:7" s="3" customFormat="1" ht="18" customHeight="1" thickTop="1" thickBot="1" x14ac:dyDescent="0.35">
      <c r="A15" s="211" t="s">
        <v>263</v>
      </c>
      <c r="B15" s="10">
        <v>1</v>
      </c>
      <c r="C15" s="11">
        <v>1</v>
      </c>
      <c r="D15" s="11">
        <v>0</v>
      </c>
      <c r="E15" s="11">
        <v>4</v>
      </c>
      <c r="F15" s="12">
        <v>11</v>
      </c>
      <c r="G15" s="8">
        <v>17</v>
      </c>
    </row>
    <row r="16" spans="1:7" s="3" customFormat="1" ht="29" thickTop="1" thickBot="1" x14ac:dyDescent="0.35">
      <c r="A16" s="312" t="s">
        <v>289</v>
      </c>
      <c r="B16" s="10">
        <v>1347</v>
      </c>
      <c r="C16" s="11">
        <v>690</v>
      </c>
      <c r="D16" s="11">
        <v>28</v>
      </c>
      <c r="E16" s="11">
        <v>10</v>
      </c>
      <c r="F16" s="12">
        <v>3</v>
      </c>
      <c r="G16" s="8">
        <v>2078</v>
      </c>
    </row>
    <row r="17" spans="1:7" s="3" customFormat="1" ht="18" customHeight="1" thickTop="1" thickBot="1" x14ac:dyDescent="0.35">
      <c r="A17" s="211" t="s">
        <v>264</v>
      </c>
      <c r="B17" s="10">
        <v>1</v>
      </c>
      <c r="C17" s="11">
        <v>0</v>
      </c>
      <c r="D17" s="11">
        <v>1</v>
      </c>
      <c r="E17" s="11">
        <v>4</v>
      </c>
      <c r="F17" s="12">
        <v>2</v>
      </c>
      <c r="G17" s="8">
        <v>8</v>
      </c>
    </row>
    <row r="18" spans="1:7" s="3" customFormat="1" ht="18" customHeight="1" thickTop="1" thickBot="1" x14ac:dyDescent="0.35">
      <c r="A18" s="211" t="s">
        <v>320</v>
      </c>
      <c r="B18" s="10">
        <v>0</v>
      </c>
      <c r="C18" s="11">
        <v>0</v>
      </c>
      <c r="D18" s="11">
        <v>0</v>
      </c>
      <c r="E18" s="11">
        <v>1</v>
      </c>
      <c r="F18" s="12">
        <v>0</v>
      </c>
      <c r="G18" s="8">
        <v>1</v>
      </c>
    </row>
    <row r="19" spans="1:7" s="3" customFormat="1" ht="18" customHeight="1" thickTop="1" thickBot="1" x14ac:dyDescent="0.35">
      <c r="A19" s="211" t="s">
        <v>290</v>
      </c>
      <c r="B19" s="10">
        <v>45</v>
      </c>
      <c r="C19" s="11">
        <v>56</v>
      </c>
      <c r="D19" s="11">
        <v>12</v>
      </c>
      <c r="E19" s="11">
        <v>2</v>
      </c>
      <c r="F19" s="12">
        <v>0</v>
      </c>
      <c r="G19" s="8">
        <v>115</v>
      </c>
    </row>
    <row r="20" spans="1:7" s="3" customFormat="1" ht="18" customHeight="1" thickTop="1" thickBot="1" x14ac:dyDescent="0.35">
      <c r="A20" s="211" t="s">
        <v>291</v>
      </c>
      <c r="B20" s="10">
        <v>18</v>
      </c>
      <c r="C20" s="11">
        <v>14</v>
      </c>
      <c r="D20" s="11">
        <v>8</v>
      </c>
      <c r="E20" s="11">
        <v>4</v>
      </c>
      <c r="F20" s="12">
        <v>1</v>
      </c>
      <c r="G20" s="8">
        <v>45</v>
      </c>
    </row>
    <row r="21" spans="1:7" s="3" customFormat="1" ht="18" customHeight="1" thickTop="1" thickBot="1" x14ac:dyDescent="0.35">
      <c r="A21" s="211" t="s">
        <v>265</v>
      </c>
      <c r="B21" s="10">
        <v>3</v>
      </c>
      <c r="C21" s="11">
        <v>2</v>
      </c>
      <c r="D21" s="11">
        <v>3</v>
      </c>
      <c r="E21" s="11">
        <v>0</v>
      </c>
      <c r="F21" s="12">
        <v>0</v>
      </c>
      <c r="G21" s="8">
        <v>8</v>
      </c>
    </row>
    <row r="22" spans="1:7" s="3" customFormat="1" ht="18" customHeight="1" thickTop="1" thickBot="1" x14ac:dyDescent="0.35">
      <c r="A22" s="211" t="s">
        <v>292</v>
      </c>
      <c r="B22" s="10">
        <v>15</v>
      </c>
      <c r="C22" s="11">
        <v>137</v>
      </c>
      <c r="D22" s="11">
        <v>191</v>
      </c>
      <c r="E22" s="11">
        <v>59</v>
      </c>
      <c r="F22" s="12">
        <v>22</v>
      </c>
      <c r="G22" s="8">
        <v>424</v>
      </c>
    </row>
    <row r="23" spans="1:7" s="3" customFormat="1" ht="18" customHeight="1" thickTop="1" thickBot="1" x14ac:dyDescent="0.35">
      <c r="A23" s="211" t="s">
        <v>293</v>
      </c>
      <c r="B23" s="10">
        <v>0</v>
      </c>
      <c r="C23" s="11">
        <v>0</v>
      </c>
      <c r="D23" s="11">
        <v>0</v>
      </c>
      <c r="E23" s="11">
        <v>1</v>
      </c>
      <c r="F23" s="12">
        <v>0</v>
      </c>
      <c r="G23" s="8">
        <v>1</v>
      </c>
    </row>
    <row r="24" spans="1:7" s="3" customFormat="1" ht="18" customHeight="1" thickTop="1" thickBot="1" x14ac:dyDescent="0.35">
      <c r="A24" s="343" t="s">
        <v>321</v>
      </c>
      <c r="B24" s="344">
        <v>0</v>
      </c>
      <c r="C24" s="345">
        <v>1</v>
      </c>
      <c r="D24" s="345">
        <v>0</v>
      </c>
      <c r="E24" s="345">
        <v>0</v>
      </c>
      <c r="F24" s="346">
        <v>0</v>
      </c>
      <c r="G24" s="8">
        <v>1</v>
      </c>
    </row>
    <row r="25" spans="1:7" s="3" customFormat="1" ht="18" customHeight="1" thickTop="1" thickBot="1" x14ac:dyDescent="0.35">
      <c r="A25" s="2" t="s">
        <v>7</v>
      </c>
      <c r="B25" s="16">
        <v>117</v>
      </c>
      <c r="C25" s="16">
        <v>1</v>
      </c>
      <c r="D25" s="16">
        <v>0</v>
      </c>
      <c r="E25" s="16">
        <v>1</v>
      </c>
      <c r="F25" s="16">
        <v>0</v>
      </c>
      <c r="G25" s="8">
        <v>119</v>
      </c>
    </row>
    <row r="26" spans="1:7" ht="21.9" customHeight="1" thickTop="1" thickBot="1" x14ac:dyDescent="0.4">
      <c r="A26" s="4" t="s">
        <v>8</v>
      </c>
      <c r="B26" s="9">
        <f>SUM(B5:B25)</f>
        <v>9105</v>
      </c>
      <c r="C26" s="9">
        <f>SUM(C5:C25)</f>
        <v>14522</v>
      </c>
      <c r="D26" s="9">
        <f>SUM(D5:D25)</f>
        <v>4245</v>
      </c>
      <c r="E26" s="9">
        <f>SUM(E5:E25)</f>
        <v>1787</v>
      </c>
      <c r="F26" s="9">
        <f>SUM(F5:F25)</f>
        <v>720</v>
      </c>
      <c r="G26" s="8">
        <f>SUM(B26:F26)</f>
        <v>30379</v>
      </c>
    </row>
    <row r="29" spans="1:7" x14ac:dyDescent="0.35">
      <c r="A29" s="213"/>
      <c r="B29" s="213"/>
      <c r="C29" s="203"/>
      <c r="D29" s="213"/>
      <c r="E29" s="213"/>
      <c r="F29" s="214"/>
    </row>
    <row r="44" spans="1:7" x14ac:dyDescent="0.35">
      <c r="A44" s="311"/>
      <c r="B44" s="310"/>
      <c r="C44" s="311"/>
      <c r="D44" s="311"/>
      <c r="E44" s="311"/>
      <c r="F44" s="311"/>
      <c r="G44" s="311"/>
    </row>
    <row r="45" spans="1:7" x14ac:dyDescent="0.35">
      <c r="A45" s="311"/>
      <c r="B45" s="310"/>
      <c r="C45" s="311"/>
      <c r="D45" s="311"/>
      <c r="E45" s="311"/>
      <c r="F45" s="311"/>
      <c r="G45" s="311"/>
    </row>
    <row r="46" spans="1:7" x14ac:dyDescent="0.35">
      <c r="A46" s="311"/>
      <c r="B46" s="310"/>
      <c r="C46" s="311"/>
      <c r="D46" s="311"/>
      <c r="E46" s="311"/>
      <c r="F46" s="311"/>
      <c r="G46" s="311"/>
    </row>
    <row r="47" spans="1:7" x14ac:dyDescent="0.35">
      <c r="A47" s="309"/>
      <c r="B47" s="310"/>
      <c r="C47" s="309"/>
      <c r="D47" s="309"/>
      <c r="E47" s="309"/>
      <c r="F47" s="309"/>
      <c r="G47" s="309"/>
    </row>
    <row r="48" spans="1:7" x14ac:dyDescent="0.35">
      <c r="A48" s="309"/>
      <c r="B48" s="310"/>
      <c r="C48" s="309"/>
      <c r="D48" s="309"/>
      <c r="E48" s="309"/>
      <c r="F48" s="309"/>
      <c r="G48" s="309"/>
    </row>
    <row r="49" spans="1:7" x14ac:dyDescent="0.35">
      <c r="A49" s="311"/>
      <c r="B49" s="310"/>
      <c r="C49" s="311"/>
      <c r="D49" s="311"/>
      <c r="E49" s="311"/>
      <c r="F49" s="311"/>
      <c r="G49" s="311"/>
    </row>
    <row r="50" spans="1:7" x14ac:dyDescent="0.35">
      <c r="A50" s="311"/>
      <c r="B50" s="310"/>
      <c r="C50" s="311"/>
      <c r="D50" s="311"/>
      <c r="E50" s="311"/>
      <c r="F50" s="311"/>
      <c r="G50" s="311"/>
    </row>
    <row r="51" spans="1:7" x14ac:dyDescent="0.35">
      <c r="A51" s="309"/>
      <c r="B51" s="310"/>
      <c r="C51" s="309"/>
      <c r="D51" s="309"/>
      <c r="E51" s="309"/>
      <c r="F51" s="309"/>
      <c r="G51" s="309"/>
    </row>
    <row r="52" spans="1:7" x14ac:dyDescent="0.35">
      <c r="A52" s="309"/>
      <c r="B52" s="310"/>
      <c r="C52" s="309"/>
      <c r="D52" s="309"/>
      <c r="E52" s="309"/>
      <c r="F52" s="309"/>
      <c r="G52" s="309"/>
    </row>
    <row r="53" spans="1:7" x14ac:dyDescent="0.35">
      <c r="A53" s="309"/>
      <c r="B53" s="310"/>
      <c r="C53" s="309"/>
      <c r="D53" s="309"/>
      <c r="E53" s="309"/>
      <c r="F53" s="309"/>
      <c r="G53" s="309"/>
    </row>
    <row r="54" spans="1:7" x14ac:dyDescent="0.35">
      <c r="A54" s="308"/>
      <c r="B54" s="308"/>
      <c r="C54" s="308"/>
      <c r="D54" s="308"/>
      <c r="E54" s="308"/>
      <c r="F54" s="308"/>
      <c r="G54" s="308"/>
    </row>
  </sheetData>
  <mergeCells count="4">
    <mergeCell ref="B2:G2"/>
    <mergeCell ref="A1:G1"/>
    <mergeCell ref="B3:G3"/>
    <mergeCell ref="A2:A4"/>
  </mergeCells>
  <printOptions horizontalCentered="1"/>
  <pageMargins left="0.7" right="0.7" top="0.75" bottom="0.75" header="0.3" footer="0.3"/>
  <pageSetup paperSize="9" orientation="portrait" r:id="rId1"/>
  <headerFooter alignWithMargins="0">
    <oddHeader>&amp;R&amp;"Times New Roman CE,Normálne"&amp;9Tabuľka č. 1</oddHeader>
    <oddFooter>&amp;L&amp;"Arial,Kurzíva"&amp;10Pozn.: Údaje sú spracované k 18.01.2019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view="pageLayout" zoomScaleNormal="100" workbookViewId="0">
      <selection activeCell="L19" sqref="L19"/>
    </sheetView>
  </sheetViews>
  <sheetFormatPr defaultColWidth="8.921875" defaultRowHeight="12.5" x14ac:dyDescent="0.25"/>
  <cols>
    <col min="1" max="1" width="3.3828125" style="47" customWidth="1"/>
    <col min="2" max="2" width="38.3828125" style="47" customWidth="1"/>
    <col min="3" max="13" width="5.921875" style="47" customWidth="1"/>
    <col min="14" max="16384" width="8.921875" style="47"/>
  </cols>
  <sheetData>
    <row r="1" spans="1:13" ht="33" customHeight="1" thickBot="1" x14ac:dyDescent="0.3">
      <c r="A1" s="456" t="s">
        <v>330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</row>
    <row r="2" spans="1:13" s="51" customFormat="1" ht="13.5" thickBot="1" x14ac:dyDescent="0.4">
      <c r="A2" s="56" t="s">
        <v>15</v>
      </c>
      <c r="B2" s="57" t="s">
        <v>317</v>
      </c>
      <c r="C2" s="57">
        <v>2008</v>
      </c>
      <c r="D2" s="57">
        <v>2009</v>
      </c>
      <c r="E2" s="57">
        <v>2010</v>
      </c>
      <c r="F2" s="57">
        <v>2011</v>
      </c>
      <c r="G2" s="57">
        <v>2012</v>
      </c>
      <c r="H2" s="57">
        <v>2013</v>
      </c>
      <c r="I2" s="57">
        <v>2014</v>
      </c>
      <c r="J2" s="57">
        <v>2015</v>
      </c>
      <c r="K2" s="57">
        <v>2016</v>
      </c>
      <c r="L2" s="57">
        <v>2017</v>
      </c>
      <c r="M2" s="296">
        <v>2018</v>
      </c>
    </row>
    <row r="3" spans="1:13" s="51" customFormat="1" ht="18" customHeight="1" thickTop="1" x14ac:dyDescent="0.35">
      <c r="A3" s="73" t="s">
        <v>196</v>
      </c>
      <c r="B3" s="50" t="s">
        <v>197</v>
      </c>
      <c r="C3" s="65">
        <v>14</v>
      </c>
      <c r="D3" s="65">
        <v>6</v>
      </c>
      <c r="E3" s="65">
        <v>7</v>
      </c>
      <c r="F3" s="65">
        <v>14</v>
      </c>
      <c r="G3" s="65">
        <v>7</v>
      </c>
      <c r="H3" s="65">
        <v>19</v>
      </c>
      <c r="I3" s="65">
        <v>8</v>
      </c>
      <c r="J3" s="65">
        <v>10</v>
      </c>
      <c r="K3" s="65">
        <v>7</v>
      </c>
      <c r="L3" s="65">
        <v>7</v>
      </c>
      <c r="M3" s="301">
        <v>1</v>
      </c>
    </row>
    <row r="4" spans="1:13" s="51" customFormat="1" ht="27.75" customHeight="1" x14ac:dyDescent="0.35">
      <c r="A4" s="72" t="s">
        <v>198</v>
      </c>
      <c r="B4" s="53" t="s">
        <v>199</v>
      </c>
      <c r="C4" s="66">
        <v>20</v>
      </c>
      <c r="D4" s="66">
        <v>17</v>
      </c>
      <c r="E4" s="66">
        <v>23</v>
      </c>
      <c r="F4" s="66">
        <v>16</v>
      </c>
      <c r="G4" s="66">
        <v>19</v>
      </c>
      <c r="H4" s="66">
        <v>10</v>
      </c>
      <c r="I4" s="66">
        <v>8</v>
      </c>
      <c r="J4" s="66">
        <v>10</v>
      </c>
      <c r="K4" s="66">
        <v>11</v>
      </c>
      <c r="L4" s="66">
        <v>12</v>
      </c>
      <c r="M4" s="302">
        <v>2</v>
      </c>
    </row>
    <row r="5" spans="1:13" s="51" customFormat="1" ht="18" customHeight="1" x14ac:dyDescent="0.35">
      <c r="A5" s="72" t="s">
        <v>200</v>
      </c>
      <c r="B5" s="53" t="s">
        <v>201</v>
      </c>
      <c r="C5" s="66">
        <v>2</v>
      </c>
      <c r="D5" s="66">
        <v>1</v>
      </c>
      <c r="E5" s="66">
        <v>2</v>
      </c>
      <c r="F5" s="66">
        <v>2</v>
      </c>
      <c r="G5" s="66">
        <v>1</v>
      </c>
      <c r="H5" s="66">
        <v>0</v>
      </c>
      <c r="I5" s="66">
        <v>1</v>
      </c>
      <c r="J5" s="66">
        <v>0</v>
      </c>
      <c r="K5" s="66">
        <v>0</v>
      </c>
      <c r="L5" s="66">
        <v>1</v>
      </c>
      <c r="M5" s="302">
        <v>0</v>
      </c>
    </row>
    <row r="6" spans="1:13" s="51" customFormat="1" ht="27.75" customHeight="1" x14ac:dyDescent="0.35">
      <c r="A6" s="72" t="s">
        <v>202</v>
      </c>
      <c r="B6" s="53" t="s">
        <v>203</v>
      </c>
      <c r="C6" s="66">
        <v>10</v>
      </c>
      <c r="D6" s="66">
        <v>4</v>
      </c>
      <c r="E6" s="66">
        <v>2</v>
      </c>
      <c r="F6" s="66">
        <v>4</v>
      </c>
      <c r="G6" s="66">
        <v>1</v>
      </c>
      <c r="H6" s="66">
        <v>1</v>
      </c>
      <c r="I6" s="66">
        <v>1</v>
      </c>
      <c r="J6" s="66">
        <v>1</v>
      </c>
      <c r="K6" s="66">
        <v>0</v>
      </c>
      <c r="L6" s="66">
        <v>1</v>
      </c>
      <c r="M6" s="302">
        <v>0</v>
      </c>
    </row>
    <row r="7" spans="1:13" s="51" customFormat="1" ht="27.75" customHeight="1" x14ac:dyDescent="0.35">
      <c r="A7" s="72" t="s">
        <v>204</v>
      </c>
      <c r="B7" s="53" t="s">
        <v>205</v>
      </c>
      <c r="C7" s="66">
        <v>0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>
        <v>1</v>
      </c>
      <c r="J7" s="66">
        <v>0</v>
      </c>
      <c r="K7" s="66">
        <v>0</v>
      </c>
      <c r="L7" s="66">
        <v>0</v>
      </c>
      <c r="M7" s="302">
        <v>0</v>
      </c>
    </row>
    <row r="8" spans="1:13" s="51" customFormat="1" ht="18" customHeight="1" x14ac:dyDescent="0.35">
      <c r="A8" s="72" t="s">
        <v>206</v>
      </c>
      <c r="B8" s="53" t="s">
        <v>207</v>
      </c>
      <c r="C8" s="66">
        <v>22</v>
      </c>
      <c r="D8" s="66">
        <v>15</v>
      </c>
      <c r="E8" s="66">
        <v>14</v>
      </c>
      <c r="F8" s="66">
        <v>12</v>
      </c>
      <c r="G8" s="66">
        <v>10</v>
      </c>
      <c r="H8" s="66">
        <v>9</v>
      </c>
      <c r="I8" s="66">
        <v>12</v>
      </c>
      <c r="J8" s="66">
        <v>8</v>
      </c>
      <c r="K8" s="66">
        <v>9</v>
      </c>
      <c r="L8" s="66">
        <v>7</v>
      </c>
      <c r="M8" s="302">
        <v>5</v>
      </c>
    </row>
    <row r="9" spans="1:13" s="51" customFormat="1" ht="27.75" customHeight="1" x14ac:dyDescent="0.35">
      <c r="A9" s="72" t="s">
        <v>208</v>
      </c>
      <c r="B9" s="53" t="s">
        <v>209</v>
      </c>
      <c r="C9" s="66">
        <v>0</v>
      </c>
      <c r="D9" s="66">
        <v>0</v>
      </c>
      <c r="E9" s="66">
        <v>4</v>
      </c>
      <c r="F9" s="66">
        <v>1</v>
      </c>
      <c r="G9" s="66">
        <v>1</v>
      </c>
      <c r="H9" s="66">
        <v>1</v>
      </c>
      <c r="I9" s="66">
        <v>1</v>
      </c>
      <c r="J9" s="66">
        <v>1</v>
      </c>
      <c r="K9" s="66">
        <v>0</v>
      </c>
      <c r="L9" s="66">
        <v>2</v>
      </c>
      <c r="M9" s="302">
        <v>2</v>
      </c>
    </row>
    <row r="10" spans="1:13" s="51" customFormat="1" ht="27.75" customHeight="1" x14ac:dyDescent="0.35">
      <c r="A10" s="74"/>
      <c r="B10" s="67" t="s">
        <v>225</v>
      </c>
      <c r="C10" s="68">
        <v>68</v>
      </c>
      <c r="D10" s="68">
        <v>43</v>
      </c>
      <c r="E10" s="68">
        <v>52</v>
      </c>
      <c r="F10" s="68">
        <v>49</v>
      </c>
      <c r="G10" s="68">
        <v>39</v>
      </c>
      <c r="H10" s="68">
        <v>40</v>
      </c>
      <c r="I10" s="68">
        <f>SUM(I3:I9)</f>
        <v>32</v>
      </c>
      <c r="J10" s="68">
        <f>SUM(J3:J9)</f>
        <v>30</v>
      </c>
      <c r="K10" s="68">
        <f>SUM(K3:K9)</f>
        <v>27</v>
      </c>
      <c r="L10" s="68">
        <f>SUM(L3:L9)</f>
        <v>30</v>
      </c>
      <c r="M10" s="303">
        <f>SUM(M3:M9)</f>
        <v>10</v>
      </c>
    </row>
    <row r="11" spans="1:13" s="51" customFormat="1" ht="27.75" customHeight="1" x14ac:dyDescent="0.35">
      <c r="A11" s="72" t="s">
        <v>210</v>
      </c>
      <c r="B11" s="53" t="s">
        <v>211</v>
      </c>
      <c r="C11" s="66">
        <v>50</v>
      </c>
      <c r="D11" s="66">
        <v>29</v>
      </c>
      <c r="E11" s="66">
        <v>39</v>
      </c>
      <c r="F11" s="66">
        <v>26</v>
      </c>
      <c r="G11" s="66">
        <v>32</v>
      </c>
      <c r="H11" s="66">
        <v>29</v>
      </c>
      <c r="I11" s="66">
        <v>30</v>
      </c>
      <c r="J11" s="66">
        <v>33</v>
      </c>
      <c r="K11" s="66">
        <v>30</v>
      </c>
      <c r="L11" s="66">
        <v>27</v>
      </c>
      <c r="M11" s="302">
        <v>16</v>
      </c>
    </row>
    <row r="12" spans="1:13" s="51" customFormat="1" ht="27.75" customHeight="1" x14ac:dyDescent="0.35">
      <c r="A12" s="72" t="s">
        <v>212</v>
      </c>
      <c r="B12" s="53" t="s">
        <v>213</v>
      </c>
      <c r="C12" s="66">
        <v>2</v>
      </c>
      <c r="D12" s="66">
        <v>2</v>
      </c>
      <c r="E12" s="66">
        <v>1</v>
      </c>
      <c r="F12" s="66">
        <v>1</v>
      </c>
      <c r="G12" s="66">
        <v>1</v>
      </c>
      <c r="H12" s="66">
        <v>1</v>
      </c>
      <c r="I12" s="66">
        <v>3</v>
      </c>
      <c r="J12" s="66">
        <v>0</v>
      </c>
      <c r="K12" s="66">
        <v>2</v>
      </c>
      <c r="L12" s="66">
        <v>0</v>
      </c>
      <c r="M12" s="302">
        <v>0</v>
      </c>
    </row>
    <row r="13" spans="1:13" s="51" customFormat="1" ht="27.75" customHeight="1" x14ac:dyDescent="0.35">
      <c r="A13" s="72" t="s">
        <v>214</v>
      </c>
      <c r="B13" s="53" t="s">
        <v>215</v>
      </c>
      <c r="C13" s="66">
        <v>1</v>
      </c>
      <c r="D13" s="66">
        <v>0</v>
      </c>
      <c r="E13" s="66">
        <v>0</v>
      </c>
      <c r="F13" s="66">
        <v>0</v>
      </c>
      <c r="G13" s="66">
        <v>4</v>
      </c>
      <c r="H13" s="66">
        <v>2</v>
      </c>
      <c r="I13" s="66">
        <v>1</v>
      </c>
      <c r="J13" s="66">
        <v>2</v>
      </c>
      <c r="K13" s="66">
        <v>2</v>
      </c>
      <c r="L13" s="66">
        <v>1</v>
      </c>
      <c r="M13" s="302">
        <v>0</v>
      </c>
    </row>
    <row r="14" spans="1:13" s="51" customFormat="1" ht="27.75" customHeight="1" x14ac:dyDescent="0.35">
      <c r="A14" s="74"/>
      <c r="B14" s="67" t="s">
        <v>304</v>
      </c>
      <c r="C14" s="68">
        <v>53</v>
      </c>
      <c r="D14" s="68">
        <v>31</v>
      </c>
      <c r="E14" s="68">
        <v>40</v>
      </c>
      <c r="F14" s="68">
        <v>27</v>
      </c>
      <c r="G14" s="68">
        <v>37</v>
      </c>
      <c r="H14" s="68">
        <v>32</v>
      </c>
      <c r="I14" s="68">
        <f>SUM(I11:I13)</f>
        <v>34</v>
      </c>
      <c r="J14" s="68">
        <f>SUM(J11:J13)</f>
        <v>35</v>
      </c>
      <c r="K14" s="68">
        <f>SUM(K11:K13)</f>
        <v>34</v>
      </c>
      <c r="L14" s="68">
        <f>SUM(L11:L13)</f>
        <v>28</v>
      </c>
      <c r="M14" s="303">
        <f>SUM(M11:M13)</f>
        <v>16</v>
      </c>
    </row>
    <row r="15" spans="1:13" s="51" customFormat="1" ht="27.75" customHeight="1" x14ac:dyDescent="0.35">
      <c r="A15" s="72" t="s">
        <v>216</v>
      </c>
      <c r="B15" s="53" t="s">
        <v>217</v>
      </c>
      <c r="C15" s="66">
        <v>17</v>
      </c>
      <c r="D15" s="66">
        <v>14</v>
      </c>
      <c r="E15" s="66">
        <v>16</v>
      </c>
      <c r="F15" s="66">
        <v>16</v>
      </c>
      <c r="G15" s="66">
        <v>18</v>
      </c>
      <c r="H15" s="66">
        <v>16</v>
      </c>
      <c r="I15" s="66">
        <v>18</v>
      </c>
      <c r="J15" s="66">
        <v>20</v>
      </c>
      <c r="K15" s="66">
        <v>14</v>
      </c>
      <c r="L15" s="66">
        <v>12</v>
      </c>
      <c r="M15" s="302">
        <v>10</v>
      </c>
    </row>
    <row r="16" spans="1:13" s="51" customFormat="1" ht="28.5" customHeight="1" x14ac:dyDescent="0.35">
      <c r="A16" s="72" t="s">
        <v>218</v>
      </c>
      <c r="B16" s="53" t="s">
        <v>219</v>
      </c>
      <c r="C16" s="66">
        <v>84</v>
      </c>
      <c r="D16" s="66">
        <v>49</v>
      </c>
      <c r="E16" s="66">
        <v>40</v>
      </c>
      <c r="F16" s="66">
        <v>30</v>
      </c>
      <c r="G16" s="66">
        <v>55</v>
      </c>
      <c r="H16" s="66">
        <v>40</v>
      </c>
      <c r="I16" s="66">
        <v>43</v>
      </c>
      <c r="J16" s="66">
        <v>41</v>
      </c>
      <c r="K16" s="66">
        <v>20</v>
      </c>
      <c r="L16" s="66">
        <v>35</v>
      </c>
      <c r="M16" s="302">
        <v>11</v>
      </c>
    </row>
    <row r="17" spans="1:13" s="51" customFormat="1" ht="18" customHeight="1" x14ac:dyDescent="0.35">
      <c r="A17" s="72" t="s">
        <v>220</v>
      </c>
      <c r="B17" s="53" t="s">
        <v>221</v>
      </c>
      <c r="C17" s="66">
        <v>3</v>
      </c>
      <c r="D17" s="66">
        <v>1</v>
      </c>
      <c r="E17" s="66">
        <v>3</v>
      </c>
      <c r="F17" s="66">
        <v>3</v>
      </c>
      <c r="G17" s="66">
        <v>3</v>
      </c>
      <c r="H17" s="66">
        <v>5</v>
      </c>
      <c r="I17" s="66">
        <v>5</v>
      </c>
      <c r="J17" s="66">
        <v>3</v>
      </c>
      <c r="K17" s="66">
        <v>3</v>
      </c>
      <c r="L17" s="66">
        <v>5</v>
      </c>
      <c r="M17" s="302">
        <v>2</v>
      </c>
    </row>
    <row r="18" spans="1:13" s="51" customFormat="1" ht="18" customHeight="1" x14ac:dyDescent="0.35">
      <c r="A18" s="72" t="s">
        <v>222</v>
      </c>
      <c r="B18" s="53" t="s">
        <v>223</v>
      </c>
      <c r="C18" s="69">
        <v>16</v>
      </c>
      <c r="D18" s="69">
        <v>10</v>
      </c>
      <c r="E18" s="69">
        <v>11</v>
      </c>
      <c r="F18" s="69">
        <v>12</v>
      </c>
      <c r="G18" s="69">
        <v>16</v>
      </c>
      <c r="H18" s="69">
        <v>22</v>
      </c>
      <c r="I18" s="69">
        <v>20</v>
      </c>
      <c r="J18" s="69">
        <v>25</v>
      </c>
      <c r="K18" s="69">
        <v>5</v>
      </c>
      <c r="L18" s="69">
        <v>8</v>
      </c>
      <c r="M18" s="304">
        <v>20</v>
      </c>
    </row>
    <row r="19" spans="1:13" s="51" customFormat="1" ht="18" customHeight="1" thickBot="1" x14ac:dyDescent="0.4">
      <c r="A19" s="75"/>
      <c r="B19" s="70" t="s">
        <v>224</v>
      </c>
      <c r="C19" s="71">
        <v>120</v>
      </c>
      <c r="D19" s="71">
        <v>74</v>
      </c>
      <c r="E19" s="71">
        <v>70</v>
      </c>
      <c r="F19" s="71">
        <v>61</v>
      </c>
      <c r="G19" s="71">
        <v>92</v>
      </c>
      <c r="H19" s="71">
        <v>83</v>
      </c>
      <c r="I19" s="71">
        <f>SUM(I15:I18)</f>
        <v>86</v>
      </c>
      <c r="J19" s="71">
        <f>SUM(J15:J18)</f>
        <v>89</v>
      </c>
      <c r="K19" s="71">
        <f>SUM(K15:K18)</f>
        <v>42</v>
      </c>
      <c r="L19" s="71">
        <f>SUM(L15:L18)</f>
        <v>60</v>
      </c>
      <c r="M19" s="305">
        <f>SUM(M15:M18)</f>
        <v>43</v>
      </c>
    </row>
    <row r="20" spans="1:13" s="51" customFormat="1" ht="18" customHeight="1" thickTop="1" thickBot="1" x14ac:dyDescent="0.4">
      <c r="A20" s="76"/>
      <c r="B20" s="62" t="s">
        <v>195</v>
      </c>
      <c r="C20" s="77">
        <v>241</v>
      </c>
      <c r="D20" s="77">
        <v>148</v>
      </c>
      <c r="E20" s="77">
        <v>162</v>
      </c>
      <c r="F20" s="77">
        <v>137</v>
      </c>
      <c r="G20" s="77">
        <v>168</v>
      </c>
      <c r="H20" s="77">
        <v>155</v>
      </c>
      <c r="I20" s="77">
        <f>I10+I14+I19</f>
        <v>152</v>
      </c>
      <c r="J20" s="77">
        <f>J10+J14+J19</f>
        <v>154</v>
      </c>
      <c r="K20" s="77">
        <f>K10+K14+K19</f>
        <v>103</v>
      </c>
      <c r="L20" s="77">
        <f>L10+L14+L19</f>
        <v>118</v>
      </c>
      <c r="M20" s="284">
        <f>M10+M14+M19</f>
        <v>69</v>
      </c>
    </row>
    <row r="21" spans="1:13" ht="15.5" x14ac:dyDescent="0.35">
      <c r="A21" s="78"/>
    </row>
  </sheetData>
  <mergeCells count="1">
    <mergeCell ref="A1:M1"/>
  </mergeCells>
  <pageMargins left="0.98425196850393704" right="0.43307086614173229" top="0.98425196850393704" bottom="0.43307086614173229" header="0.70866141732283472" footer="0.27559055118110237"/>
  <pageSetup paperSize="9" orientation="landscape" r:id="rId1"/>
  <headerFooter alignWithMargins="0">
    <oddHeader>&amp;R&amp;"Times New Roman CE,Normálne"&amp;9Tabuľka č. 10</oddHeader>
    <oddFooter xml:space="preserve">&amp;L&amp;"Arial CE,Kurzíva"&amp;10Pozn.: Údaje sú spracované k 18.01.2019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view="pageLayout" topLeftCell="A19" zoomScaleNormal="130" workbookViewId="0">
      <selection activeCell="E55" sqref="E55:E56"/>
    </sheetView>
  </sheetViews>
  <sheetFormatPr defaultColWidth="8.921875" defaultRowHeight="12.5" x14ac:dyDescent="0.25"/>
  <cols>
    <col min="1" max="1" width="4.15234375" style="47" customWidth="1"/>
    <col min="2" max="2" width="7.15234375" style="47" customWidth="1"/>
    <col min="3" max="3" width="6.3828125" style="47" customWidth="1"/>
    <col min="4" max="4" width="6.61328125" style="47" customWidth="1"/>
    <col min="5" max="5" width="7.15234375" style="47" customWidth="1"/>
    <col min="6" max="6" width="6.921875" style="47" customWidth="1"/>
    <col min="7" max="7" width="5.84375" style="47" customWidth="1"/>
    <col min="8" max="8" width="6.84375" style="47" customWidth="1"/>
    <col min="9" max="9" width="5.84375" style="47" customWidth="1"/>
    <col min="10" max="11" width="6.3828125" style="47" customWidth="1"/>
    <col min="12" max="16384" width="8.921875" style="47"/>
  </cols>
  <sheetData>
    <row r="1" spans="1:12" ht="14.25" customHeight="1" thickBot="1" x14ac:dyDescent="0.35">
      <c r="A1" s="457" t="s">
        <v>307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79"/>
    </row>
    <row r="2" spans="1:12" ht="51" customHeight="1" x14ac:dyDescent="0.35">
      <c r="A2" s="80" t="s">
        <v>226</v>
      </c>
      <c r="B2" s="81" t="s">
        <v>227</v>
      </c>
      <c r="C2" s="81" t="s">
        <v>228</v>
      </c>
      <c r="D2" s="81" t="s">
        <v>229</v>
      </c>
      <c r="E2" s="81" t="s">
        <v>230</v>
      </c>
      <c r="F2" s="81" t="s">
        <v>231</v>
      </c>
      <c r="G2" s="81" t="s">
        <v>232</v>
      </c>
      <c r="H2" s="81" t="s">
        <v>233</v>
      </c>
      <c r="I2" s="81" t="s">
        <v>234</v>
      </c>
      <c r="J2" s="81" t="s">
        <v>235</v>
      </c>
      <c r="K2" s="82" t="s">
        <v>236</v>
      </c>
      <c r="L2" s="83"/>
    </row>
    <row r="3" spans="1:12" s="90" customFormat="1" ht="12" customHeight="1" x14ac:dyDescent="0.35">
      <c r="A3" s="84">
        <v>1969</v>
      </c>
      <c r="B3" s="85">
        <v>1916484</v>
      </c>
      <c r="C3" s="85">
        <v>61868</v>
      </c>
      <c r="D3" s="85">
        <v>1823016</v>
      </c>
      <c r="E3" s="86">
        <v>3.23</v>
      </c>
      <c r="F3" s="87">
        <v>0.26100000000000001</v>
      </c>
      <c r="G3" s="86">
        <v>29.47</v>
      </c>
      <c r="H3" s="85">
        <v>4995</v>
      </c>
      <c r="I3" s="88">
        <v>304</v>
      </c>
      <c r="J3" s="86">
        <v>15.86</v>
      </c>
      <c r="K3" s="89">
        <v>640</v>
      </c>
      <c r="L3" s="83"/>
    </row>
    <row r="4" spans="1:12" s="90" customFormat="1" ht="11.25" customHeight="1" x14ac:dyDescent="0.35">
      <c r="A4" s="91">
        <v>1970</v>
      </c>
      <c r="B4" s="92">
        <v>1953573</v>
      </c>
      <c r="C4" s="92">
        <v>66857</v>
      </c>
      <c r="D4" s="92">
        <v>1861759</v>
      </c>
      <c r="E4" s="93">
        <v>3.42</v>
      </c>
      <c r="F4" s="94">
        <v>0.26100000000000001</v>
      </c>
      <c r="G4" s="93">
        <v>27.85</v>
      </c>
      <c r="H4" s="92">
        <v>5101</v>
      </c>
      <c r="I4" s="95">
        <v>300</v>
      </c>
      <c r="J4" s="93">
        <v>15.36</v>
      </c>
      <c r="K4" s="96">
        <v>705</v>
      </c>
      <c r="L4" s="83"/>
    </row>
    <row r="5" spans="1:12" s="90" customFormat="1" ht="11.25" customHeight="1" x14ac:dyDescent="0.35">
      <c r="A5" s="84">
        <v>1971</v>
      </c>
      <c r="B5" s="85">
        <v>1992735</v>
      </c>
      <c r="C5" s="85">
        <v>70657</v>
      </c>
      <c r="D5" s="85">
        <v>1824468</v>
      </c>
      <c r="E5" s="86">
        <v>3.55</v>
      </c>
      <c r="F5" s="87">
        <v>0.251</v>
      </c>
      <c r="G5" s="86">
        <v>25.82</v>
      </c>
      <c r="H5" s="85">
        <v>4999</v>
      </c>
      <c r="I5" s="88">
        <v>289</v>
      </c>
      <c r="J5" s="86">
        <v>14.5</v>
      </c>
      <c r="K5" s="89">
        <v>806</v>
      </c>
      <c r="L5" s="83"/>
    </row>
    <row r="6" spans="1:12" s="90" customFormat="1" ht="10.5" customHeight="1" x14ac:dyDescent="0.35">
      <c r="A6" s="91">
        <v>1972</v>
      </c>
      <c r="B6" s="92">
        <v>2038470</v>
      </c>
      <c r="C6" s="92">
        <v>67172</v>
      </c>
      <c r="D6" s="92">
        <v>1706237</v>
      </c>
      <c r="E6" s="93">
        <v>3.3</v>
      </c>
      <c r="F6" s="94">
        <v>0.22900000000000001</v>
      </c>
      <c r="G6" s="93">
        <v>25.4</v>
      </c>
      <c r="H6" s="92">
        <v>4662</v>
      </c>
      <c r="I6" s="95">
        <v>265</v>
      </c>
      <c r="J6" s="93">
        <v>13</v>
      </c>
      <c r="K6" s="96">
        <v>858</v>
      </c>
      <c r="L6" s="83"/>
    </row>
    <row r="7" spans="1:12" s="90" customFormat="1" ht="12" customHeight="1" x14ac:dyDescent="0.35">
      <c r="A7" s="84">
        <v>1973</v>
      </c>
      <c r="B7" s="85">
        <v>2088306</v>
      </c>
      <c r="C7" s="85">
        <v>66368</v>
      </c>
      <c r="D7" s="85">
        <v>1681274</v>
      </c>
      <c r="E7" s="86">
        <v>3.18</v>
      </c>
      <c r="F7" s="87">
        <v>0.221</v>
      </c>
      <c r="G7" s="86">
        <v>25.33</v>
      </c>
      <c r="H7" s="85">
        <v>4606</v>
      </c>
      <c r="I7" s="88">
        <v>306</v>
      </c>
      <c r="J7" s="86">
        <v>14.65</v>
      </c>
      <c r="K7" s="89">
        <v>838</v>
      </c>
      <c r="L7" s="83"/>
    </row>
    <row r="8" spans="1:12" s="90" customFormat="1" ht="14.25" customHeight="1" x14ac:dyDescent="0.35">
      <c r="A8" s="91">
        <v>1974</v>
      </c>
      <c r="B8" s="92">
        <v>2145241</v>
      </c>
      <c r="C8" s="92">
        <v>63250</v>
      </c>
      <c r="D8" s="92">
        <v>1646812</v>
      </c>
      <c r="E8" s="93">
        <v>2.95</v>
      </c>
      <c r="F8" s="94">
        <v>0.21</v>
      </c>
      <c r="G8" s="93">
        <v>26.04</v>
      </c>
      <c r="H8" s="92">
        <v>4512</v>
      </c>
      <c r="I8" s="95">
        <v>271</v>
      </c>
      <c r="J8" s="93">
        <v>12.63</v>
      </c>
      <c r="K8" s="96">
        <v>717</v>
      </c>
      <c r="L8" s="83"/>
    </row>
    <row r="9" spans="1:12" s="90" customFormat="1" ht="11.25" customHeight="1" x14ac:dyDescent="0.35">
      <c r="A9" s="84">
        <v>1975</v>
      </c>
      <c r="B9" s="85">
        <v>2196022</v>
      </c>
      <c r="C9" s="85">
        <v>65102</v>
      </c>
      <c r="D9" s="85">
        <v>1669746</v>
      </c>
      <c r="E9" s="86">
        <v>2.96</v>
      </c>
      <c r="F9" s="87">
        <v>0.20799999999999999</v>
      </c>
      <c r="G9" s="86">
        <v>25.65</v>
      </c>
      <c r="H9" s="85">
        <v>4575</v>
      </c>
      <c r="I9" s="88">
        <v>281</v>
      </c>
      <c r="J9" s="86">
        <v>12.8</v>
      </c>
      <c r="K9" s="89">
        <v>717</v>
      </c>
      <c r="L9" s="83"/>
    </row>
    <row r="10" spans="1:12" s="90" customFormat="1" ht="11.25" customHeight="1" x14ac:dyDescent="0.35">
      <c r="A10" s="91">
        <v>1976</v>
      </c>
      <c r="B10" s="92">
        <v>2237685</v>
      </c>
      <c r="C10" s="92">
        <v>63997</v>
      </c>
      <c r="D10" s="92">
        <v>1655341</v>
      </c>
      <c r="E10" s="93">
        <v>2.86</v>
      </c>
      <c r="F10" s="94">
        <v>0.20200000000000001</v>
      </c>
      <c r="G10" s="93">
        <v>25.87</v>
      </c>
      <c r="H10" s="92">
        <v>4523</v>
      </c>
      <c r="I10" s="95">
        <v>293</v>
      </c>
      <c r="J10" s="93">
        <v>13.09</v>
      </c>
      <c r="K10" s="96">
        <v>802</v>
      </c>
      <c r="L10" s="83"/>
    </row>
    <row r="11" spans="1:12" s="90" customFormat="1" ht="11.25" customHeight="1" x14ac:dyDescent="0.35">
      <c r="A11" s="84">
        <v>1977</v>
      </c>
      <c r="B11" s="85">
        <v>2279275</v>
      </c>
      <c r="C11" s="85">
        <v>62807</v>
      </c>
      <c r="D11" s="85">
        <v>1673175</v>
      </c>
      <c r="E11" s="86">
        <v>2.76</v>
      </c>
      <c r="F11" s="87">
        <v>0.20100000000000001</v>
      </c>
      <c r="G11" s="86">
        <v>26.64</v>
      </c>
      <c r="H11" s="85">
        <v>4584</v>
      </c>
      <c r="I11" s="88">
        <v>309</v>
      </c>
      <c r="J11" s="86">
        <v>13.56</v>
      </c>
      <c r="K11" s="89">
        <v>886</v>
      </c>
      <c r="L11" s="83"/>
    </row>
    <row r="12" spans="1:12" s="90" customFormat="1" ht="12" customHeight="1" x14ac:dyDescent="0.35">
      <c r="A12" s="91">
        <v>1978</v>
      </c>
      <c r="B12" s="92">
        <v>2321951</v>
      </c>
      <c r="C12" s="92">
        <v>60389</v>
      </c>
      <c r="D12" s="92">
        <v>1638062</v>
      </c>
      <c r="E12" s="93">
        <v>2.6</v>
      </c>
      <c r="F12" s="94">
        <v>0.193</v>
      </c>
      <c r="G12" s="93">
        <v>27.13</v>
      </c>
      <c r="H12" s="92">
        <v>4488</v>
      </c>
      <c r="I12" s="95">
        <v>267</v>
      </c>
      <c r="J12" s="93">
        <v>11.5</v>
      </c>
      <c r="K12" s="96">
        <v>798</v>
      </c>
      <c r="L12" s="83"/>
    </row>
    <row r="13" spans="1:12" s="90" customFormat="1" ht="13.5" customHeight="1" x14ac:dyDescent="0.35">
      <c r="A13" s="84">
        <v>1979</v>
      </c>
      <c r="B13" s="85">
        <v>2364214</v>
      </c>
      <c r="C13" s="85">
        <v>58517</v>
      </c>
      <c r="D13" s="85">
        <v>1602864</v>
      </c>
      <c r="E13" s="86">
        <v>2.48</v>
      </c>
      <c r="F13" s="87">
        <v>0.186</v>
      </c>
      <c r="G13" s="86">
        <v>27.39</v>
      </c>
      <c r="H13" s="85">
        <v>4391</v>
      </c>
      <c r="I13" s="88">
        <v>266</v>
      </c>
      <c r="J13" s="86">
        <v>11.25</v>
      </c>
      <c r="K13" s="89">
        <v>739</v>
      </c>
      <c r="L13" s="83"/>
    </row>
    <row r="14" spans="1:12" s="90" customFormat="1" ht="12" customHeight="1" x14ac:dyDescent="0.35">
      <c r="A14" s="91">
        <v>1980</v>
      </c>
      <c r="B14" s="92">
        <v>2406898</v>
      </c>
      <c r="C14" s="92">
        <v>56586</v>
      </c>
      <c r="D14" s="92">
        <v>1604465</v>
      </c>
      <c r="E14" s="93">
        <v>2.35</v>
      </c>
      <c r="F14" s="94">
        <v>0.182</v>
      </c>
      <c r="G14" s="93">
        <v>28.35</v>
      </c>
      <c r="H14" s="92">
        <v>4384</v>
      </c>
      <c r="I14" s="95">
        <v>223</v>
      </c>
      <c r="J14" s="93">
        <v>9.27</v>
      </c>
      <c r="K14" s="96">
        <v>890</v>
      </c>
      <c r="L14" s="83"/>
    </row>
    <row r="15" spans="1:12" s="90" customFormat="1" ht="12.75" customHeight="1" x14ac:dyDescent="0.35">
      <c r="A15" s="84">
        <v>1981</v>
      </c>
      <c r="B15" s="85">
        <v>2446842</v>
      </c>
      <c r="C15" s="85">
        <v>56690</v>
      </c>
      <c r="D15" s="85">
        <v>1622128</v>
      </c>
      <c r="E15" s="86">
        <v>2.3199999999999998</v>
      </c>
      <c r="F15" s="87">
        <v>0.182</v>
      </c>
      <c r="G15" s="86">
        <v>28.61</v>
      </c>
      <c r="H15" s="85">
        <v>4444</v>
      </c>
      <c r="I15" s="88">
        <v>253</v>
      </c>
      <c r="J15" s="86">
        <v>10.34</v>
      </c>
      <c r="K15" s="89">
        <v>968</v>
      </c>
      <c r="L15" s="83"/>
    </row>
    <row r="16" spans="1:12" s="90" customFormat="1" ht="12" customHeight="1" x14ac:dyDescent="0.35">
      <c r="A16" s="91">
        <v>1982</v>
      </c>
      <c r="B16" s="92">
        <v>2466635</v>
      </c>
      <c r="C16" s="92">
        <v>55752</v>
      </c>
      <c r="D16" s="92">
        <v>1589857</v>
      </c>
      <c r="E16" s="93">
        <v>2.2599999999999998</v>
      </c>
      <c r="F16" s="94">
        <v>0.17699999999999999</v>
      </c>
      <c r="G16" s="93">
        <v>28.52</v>
      </c>
      <c r="H16" s="92">
        <v>4356</v>
      </c>
      <c r="I16" s="95">
        <v>245</v>
      </c>
      <c r="J16" s="93">
        <v>9.93</v>
      </c>
      <c r="K16" s="96">
        <v>1020</v>
      </c>
      <c r="L16" s="83"/>
    </row>
    <row r="17" spans="1:12" s="90" customFormat="1" ht="11.25" customHeight="1" x14ac:dyDescent="0.35">
      <c r="A17" s="84">
        <v>1983</v>
      </c>
      <c r="B17" s="85">
        <v>2510991</v>
      </c>
      <c r="C17" s="85">
        <v>56379</v>
      </c>
      <c r="D17" s="85">
        <v>1601060</v>
      </c>
      <c r="E17" s="86">
        <v>2.25</v>
      </c>
      <c r="F17" s="87">
        <v>0.17499999999999999</v>
      </c>
      <c r="G17" s="86">
        <v>28.4</v>
      </c>
      <c r="H17" s="85">
        <v>4386</v>
      </c>
      <c r="I17" s="88">
        <v>250</v>
      </c>
      <c r="J17" s="86">
        <v>9.9600000000000009</v>
      </c>
      <c r="K17" s="89">
        <v>896</v>
      </c>
      <c r="L17" s="83"/>
    </row>
    <row r="18" spans="1:12" s="90" customFormat="1" ht="12" customHeight="1" x14ac:dyDescent="0.35">
      <c r="A18" s="91">
        <v>1984</v>
      </c>
      <c r="B18" s="92">
        <v>2541946</v>
      </c>
      <c r="C18" s="92">
        <v>54690</v>
      </c>
      <c r="D18" s="92">
        <v>1572259</v>
      </c>
      <c r="E18" s="93">
        <v>2.15</v>
      </c>
      <c r="F18" s="94">
        <v>0.16900000000000001</v>
      </c>
      <c r="G18" s="93">
        <v>28.75</v>
      </c>
      <c r="H18" s="92">
        <v>4296</v>
      </c>
      <c r="I18" s="95">
        <v>253</v>
      </c>
      <c r="J18" s="93">
        <v>9.9499999999999993</v>
      </c>
      <c r="K18" s="96">
        <v>920</v>
      </c>
      <c r="L18" s="83"/>
    </row>
    <row r="19" spans="1:12" s="90" customFormat="1" ht="12" customHeight="1" x14ac:dyDescent="0.35">
      <c r="A19" s="84">
        <v>1985</v>
      </c>
      <c r="B19" s="85">
        <v>2567487</v>
      </c>
      <c r="C19" s="85">
        <v>54858</v>
      </c>
      <c r="D19" s="85">
        <v>1560514</v>
      </c>
      <c r="E19" s="86">
        <v>2.14</v>
      </c>
      <c r="F19" s="87">
        <v>0.16700000000000001</v>
      </c>
      <c r="G19" s="86">
        <v>28.45</v>
      </c>
      <c r="H19" s="85">
        <v>4275</v>
      </c>
      <c r="I19" s="88">
        <v>212</v>
      </c>
      <c r="J19" s="86">
        <v>8.26</v>
      </c>
      <c r="K19" s="89">
        <v>916</v>
      </c>
      <c r="L19" s="83"/>
    </row>
    <row r="20" spans="1:12" s="90" customFormat="1" ht="14.25" customHeight="1" x14ac:dyDescent="0.35">
      <c r="A20" s="91">
        <v>1986</v>
      </c>
      <c r="B20" s="92">
        <v>2577849</v>
      </c>
      <c r="C20" s="92">
        <v>54269</v>
      </c>
      <c r="D20" s="92">
        <v>1552148</v>
      </c>
      <c r="E20" s="93">
        <v>2.11</v>
      </c>
      <c r="F20" s="94">
        <v>0.16500000000000001</v>
      </c>
      <c r="G20" s="93">
        <v>28.6</v>
      </c>
      <c r="H20" s="92">
        <v>4252</v>
      </c>
      <c r="I20" s="95">
        <v>235</v>
      </c>
      <c r="J20" s="93">
        <v>9.1199999999999992</v>
      </c>
      <c r="K20" s="96">
        <v>844</v>
      </c>
      <c r="L20" s="83"/>
    </row>
    <row r="21" spans="1:12" s="90" customFormat="1" ht="14.25" customHeight="1" x14ac:dyDescent="0.35">
      <c r="A21" s="84">
        <v>1987</v>
      </c>
      <c r="B21" s="85">
        <v>2589741</v>
      </c>
      <c r="C21" s="85">
        <v>55438</v>
      </c>
      <c r="D21" s="85">
        <v>1573327</v>
      </c>
      <c r="E21" s="86">
        <v>2.14</v>
      </c>
      <c r="F21" s="87">
        <v>0.16600000000000001</v>
      </c>
      <c r="G21" s="86">
        <v>28.38</v>
      </c>
      <c r="H21" s="85">
        <v>4310</v>
      </c>
      <c r="I21" s="88">
        <v>237</v>
      </c>
      <c r="J21" s="86">
        <v>9.15</v>
      </c>
      <c r="K21" s="89">
        <v>911</v>
      </c>
      <c r="L21" s="83"/>
    </row>
    <row r="22" spans="1:12" s="90" customFormat="1" ht="12.75" customHeight="1" x14ac:dyDescent="0.35">
      <c r="A22" s="91">
        <v>1988</v>
      </c>
      <c r="B22" s="92">
        <v>2604643</v>
      </c>
      <c r="C22" s="92">
        <v>54563</v>
      </c>
      <c r="D22" s="92">
        <v>1564270</v>
      </c>
      <c r="E22" s="93">
        <v>2.09</v>
      </c>
      <c r="F22" s="94">
        <v>0.16400000000000001</v>
      </c>
      <c r="G22" s="93">
        <v>28.67</v>
      </c>
      <c r="H22" s="92">
        <v>4274</v>
      </c>
      <c r="I22" s="95">
        <v>219</v>
      </c>
      <c r="J22" s="93">
        <v>8.41</v>
      </c>
      <c r="K22" s="96">
        <v>840</v>
      </c>
      <c r="L22" s="83"/>
    </row>
    <row r="23" spans="1:12" s="90" customFormat="1" ht="11.25" customHeight="1" x14ac:dyDescent="0.35">
      <c r="A23" s="84">
        <v>1989</v>
      </c>
      <c r="B23" s="85">
        <v>2605042</v>
      </c>
      <c r="C23" s="85">
        <v>53695</v>
      </c>
      <c r="D23" s="85">
        <v>1554914</v>
      </c>
      <c r="E23" s="86">
        <v>2.06</v>
      </c>
      <c r="F23" s="87">
        <v>0.16400000000000001</v>
      </c>
      <c r="G23" s="86">
        <v>28.96</v>
      </c>
      <c r="H23" s="85">
        <v>4260</v>
      </c>
      <c r="I23" s="88">
        <v>234</v>
      </c>
      <c r="J23" s="86">
        <v>8.98</v>
      </c>
      <c r="K23" s="89">
        <v>881</v>
      </c>
      <c r="L23" s="83"/>
    </row>
    <row r="24" spans="1:12" s="90" customFormat="1" ht="11.25" customHeight="1" x14ac:dyDescent="0.35">
      <c r="A24" s="91">
        <v>1990</v>
      </c>
      <c r="B24" s="92">
        <v>2536593</v>
      </c>
      <c r="C24" s="92">
        <v>55868</v>
      </c>
      <c r="D24" s="92">
        <v>1641108</v>
      </c>
      <c r="E24" s="93">
        <v>2.2000000000000002</v>
      </c>
      <c r="F24" s="94">
        <v>0.17699999999999999</v>
      </c>
      <c r="G24" s="93">
        <v>29.37</v>
      </c>
      <c r="H24" s="92">
        <v>4496</v>
      </c>
      <c r="I24" s="95">
        <v>229</v>
      </c>
      <c r="J24" s="93">
        <v>9.0299999999999994</v>
      </c>
      <c r="K24" s="96">
        <v>945</v>
      </c>
      <c r="L24" s="83"/>
    </row>
    <row r="25" spans="1:12" s="90" customFormat="1" ht="12.75" customHeight="1" x14ac:dyDescent="0.35">
      <c r="A25" s="84">
        <v>1991</v>
      </c>
      <c r="B25" s="85">
        <v>2332409</v>
      </c>
      <c r="C25" s="85">
        <v>47601</v>
      </c>
      <c r="D25" s="85">
        <v>1502911</v>
      </c>
      <c r="E25" s="86">
        <v>2.04</v>
      </c>
      <c r="F25" s="87">
        <v>0.17699999999999999</v>
      </c>
      <c r="G25" s="86">
        <v>31.57</v>
      </c>
      <c r="H25" s="85">
        <v>4118</v>
      </c>
      <c r="I25" s="88">
        <v>171</v>
      </c>
      <c r="J25" s="86">
        <v>7.33</v>
      </c>
      <c r="K25" s="89">
        <v>1053</v>
      </c>
      <c r="L25" s="83"/>
    </row>
    <row r="26" spans="1:12" s="90" customFormat="1" ht="12" customHeight="1" x14ac:dyDescent="0.35">
      <c r="A26" s="91">
        <v>1992</v>
      </c>
      <c r="B26" s="92">
        <v>2128419</v>
      </c>
      <c r="C26" s="92">
        <v>40873</v>
      </c>
      <c r="D26" s="92">
        <v>1348455</v>
      </c>
      <c r="E26" s="93">
        <v>1.92</v>
      </c>
      <c r="F26" s="94">
        <v>0.17299999999999999</v>
      </c>
      <c r="G26" s="93">
        <v>32.99</v>
      </c>
      <c r="H26" s="92">
        <v>3684</v>
      </c>
      <c r="I26" s="95">
        <v>141</v>
      </c>
      <c r="J26" s="93">
        <v>6.62</v>
      </c>
      <c r="K26" s="96">
        <v>779</v>
      </c>
      <c r="L26" s="83"/>
    </row>
    <row r="27" spans="1:12" s="90" customFormat="1" ht="12.75" customHeight="1" x14ac:dyDescent="0.35">
      <c r="A27" s="84">
        <v>1993</v>
      </c>
      <c r="B27" s="85">
        <v>2059557</v>
      </c>
      <c r="C27" s="85">
        <v>34875</v>
      </c>
      <c r="D27" s="85">
        <v>1189759</v>
      </c>
      <c r="E27" s="86">
        <v>1.69</v>
      </c>
      <c r="F27" s="87">
        <v>0.158</v>
      </c>
      <c r="G27" s="86">
        <v>34.11</v>
      </c>
      <c r="H27" s="85">
        <v>3260</v>
      </c>
      <c r="I27" s="88">
        <v>117</v>
      </c>
      <c r="J27" s="86">
        <v>5.68</v>
      </c>
      <c r="K27" s="89">
        <v>782</v>
      </c>
      <c r="L27" s="83"/>
    </row>
    <row r="28" spans="1:12" s="90" customFormat="1" ht="14.25" customHeight="1" x14ac:dyDescent="0.35">
      <c r="A28" s="91">
        <v>1994</v>
      </c>
      <c r="B28" s="92">
        <v>1998526</v>
      </c>
      <c r="C28" s="92">
        <v>28386</v>
      </c>
      <c r="D28" s="92">
        <v>998444</v>
      </c>
      <c r="E28" s="93">
        <v>1.42</v>
      </c>
      <c r="F28" s="94">
        <v>0.13700000000000001</v>
      </c>
      <c r="G28" s="93">
        <v>35.17</v>
      </c>
      <c r="H28" s="92">
        <v>2735</v>
      </c>
      <c r="I28" s="95">
        <v>121</v>
      </c>
      <c r="J28" s="93">
        <v>6.05</v>
      </c>
      <c r="K28" s="96" t="s">
        <v>237</v>
      </c>
      <c r="L28" s="83"/>
    </row>
    <row r="29" spans="1:12" s="90" customFormat="1" ht="12.75" customHeight="1" x14ac:dyDescent="0.35">
      <c r="A29" s="84">
        <v>1995</v>
      </c>
      <c r="B29" s="85">
        <v>2048254</v>
      </c>
      <c r="C29" s="85">
        <v>29287</v>
      </c>
      <c r="D29" s="85">
        <v>1023567</v>
      </c>
      <c r="E29" s="86">
        <v>1.43</v>
      </c>
      <c r="F29" s="87">
        <v>0.13700000000000001</v>
      </c>
      <c r="G29" s="86">
        <v>34.950000000000003</v>
      </c>
      <c r="H29" s="85">
        <v>2804</v>
      </c>
      <c r="I29" s="88">
        <v>127</v>
      </c>
      <c r="J29" s="86">
        <v>6.2</v>
      </c>
      <c r="K29" s="89" t="s">
        <v>238</v>
      </c>
      <c r="L29" s="83"/>
    </row>
    <row r="30" spans="1:12" s="90" customFormat="1" ht="12.75" customHeight="1" x14ac:dyDescent="0.35">
      <c r="A30" s="91">
        <v>1996</v>
      </c>
      <c r="B30" s="92">
        <v>2149456</v>
      </c>
      <c r="C30" s="92">
        <v>31994</v>
      </c>
      <c r="D30" s="92">
        <v>1121489</v>
      </c>
      <c r="E30" s="93">
        <v>1.49</v>
      </c>
      <c r="F30" s="94">
        <v>0.14299999999999999</v>
      </c>
      <c r="G30" s="93">
        <v>35.049999999999997</v>
      </c>
      <c r="H30" s="92">
        <v>3064</v>
      </c>
      <c r="I30" s="95">
        <v>151</v>
      </c>
      <c r="J30" s="93">
        <v>7.03</v>
      </c>
      <c r="K30" s="96" t="s">
        <v>239</v>
      </c>
      <c r="L30" s="83"/>
    </row>
    <row r="31" spans="1:12" s="90" customFormat="1" ht="12" customHeight="1" x14ac:dyDescent="0.35">
      <c r="A31" s="84">
        <v>1997</v>
      </c>
      <c r="B31" s="85">
        <v>2135199</v>
      </c>
      <c r="C31" s="85">
        <v>28930</v>
      </c>
      <c r="D31" s="85">
        <v>1091780</v>
      </c>
      <c r="E31" s="86">
        <v>1.35</v>
      </c>
      <c r="F31" s="87">
        <v>0.14000000000000001</v>
      </c>
      <c r="G31" s="86">
        <v>37.74</v>
      </c>
      <c r="H31" s="85">
        <v>2991</v>
      </c>
      <c r="I31" s="88">
        <v>100</v>
      </c>
      <c r="J31" s="86">
        <v>4.68</v>
      </c>
      <c r="K31" s="89" t="s">
        <v>240</v>
      </c>
      <c r="L31" s="83"/>
    </row>
    <row r="32" spans="1:12" s="90" customFormat="1" ht="14.25" customHeight="1" x14ac:dyDescent="0.35">
      <c r="A32" s="91">
        <v>1998</v>
      </c>
      <c r="B32" s="92">
        <v>2199802</v>
      </c>
      <c r="C32" s="92">
        <v>28105</v>
      </c>
      <c r="D32" s="92">
        <v>1046177</v>
      </c>
      <c r="E32" s="93">
        <v>1.28</v>
      </c>
      <c r="F32" s="94">
        <v>0.13</v>
      </c>
      <c r="G32" s="93">
        <v>37.22</v>
      </c>
      <c r="H32" s="92">
        <v>2866</v>
      </c>
      <c r="I32" s="95">
        <v>138</v>
      </c>
      <c r="J32" s="93">
        <v>6.27</v>
      </c>
      <c r="K32" s="96" t="s">
        <v>241</v>
      </c>
      <c r="L32" s="83"/>
    </row>
    <row r="33" spans="1:12" s="90" customFormat="1" ht="14.25" customHeight="1" x14ac:dyDescent="0.35">
      <c r="A33" s="84">
        <v>1999</v>
      </c>
      <c r="B33" s="85">
        <v>2102060</v>
      </c>
      <c r="C33" s="85">
        <v>24023</v>
      </c>
      <c r="D33" s="85">
        <v>942700</v>
      </c>
      <c r="E33" s="86">
        <v>1.1399999999999999</v>
      </c>
      <c r="F33" s="87">
        <v>0.123</v>
      </c>
      <c r="G33" s="86">
        <v>39.24</v>
      </c>
      <c r="H33" s="85">
        <v>2583</v>
      </c>
      <c r="I33" s="88">
        <v>115</v>
      </c>
      <c r="J33" s="86">
        <v>5.47</v>
      </c>
      <c r="K33" s="89" t="s">
        <v>242</v>
      </c>
      <c r="L33" s="83"/>
    </row>
    <row r="34" spans="1:12" s="90" customFormat="1" ht="14.25" customHeight="1" x14ac:dyDescent="0.35">
      <c r="A34" s="91">
        <v>2000</v>
      </c>
      <c r="B34" s="92">
        <v>2057437</v>
      </c>
      <c r="C34" s="92">
        <v>22116</v>
      </c>
      <c r="D34" s="92">
        <v>855713</v>
      </c>
      <c r="E34" s="93">
        <v>1.07</v>
      </c>
      <c r="F34" s="94">
        <v>0.114</v>
      </c>
      <c r="G34" s="93">
        <v>38.69</v>
      </c>
      <c r="H34" s="92">
        <v>2344</v>
      </c>
      <c r="I34" s="95">
        <v>88</v>
      </c>
      <c r="J34" s="93">
        <v>4.28</v>
      </c>
      <c r="K34" s="96" t="s">
        <v>243</v>
      </c>
      <c r="L34" s="83"/>
    </row>
    <row r="35" spans="1:12" s="90" customFormat="1" ht="14.25" customHeight="1" x14ac:dyDescent="0.35">
      <c r="A35" s="84">
        <v>2001</v>
      </c>
      <c r="B35" s="85">
        <v>2035316</v>
      </c>
      <c r="C35" s="85">
        <v>20889</v>
      </c>
      <c r="D35" s="85">
        <v>835945</v>
      </c>
      <c r="E35" s="86">
        <v>1.03</v>
      </c>
      <c r="F35" s="87">
        <v>0.113</v>
      </c>
      <c r="G35" s="86">
        <v>40.020000000000003</v>
      </c>
      <c r="H35" s="85">
        <v>2290</v>
      </c>
      <c r="I35" s="88">
        <v>100</v>
      </c>
      <c r="J35" s="86">
        <v>4.91</v>
      </c>
      <c r="K35" s="89" t="s">
        <v>244</v>
      </c>
      <c r="L35" s="83"/>
    </row>
    <row r="36" spans="1:12" s="90" customFormat="1" ht="13.5" customHeight="1" x14ac:dyDescent="0.35">
      <c r="A36" s="91">
        <v>2002</v>
      </c>
      <c r="B36" s="92">
        <v>2023454</v>
      </c>
      <c r="C36" s="92">
        <v>19439</v>
      </c>
      <c r="D36" s="92">
        <v>800189</v>
      </c>
      <c r="E36" s="93">
        <v>0.96</v>
      </c>
      <c r="F36" s="94">
        <v>0.108</v>
      </c>
      <c r="G36" s="93">
        <v>41.16</v>
      </c>
      <c r="H36" s="92">
        <v>2192</v>
      </c>
      <c r="I36" s="95">
        <v>87</v>
      </c>
      <c r="J36" s="93">
        <v>4.3</v>
      </c>
      <c r="K36" s="96" t="s">
        <v>245</v>
      </c>
      <c r="L36" s="83"/>
    </row>
    <row r="37" spans="1:12" s="90" customFormat="1" ht="14.25" customHeight="1" x14ac:dyDescent="0.35">
      <c r="A37" s="84">
        <v>2003</v>
      </c>
      <c r="B37" s="85">
        <v>2011770</v>
      </c>
      <c r="C37" s="85">
        <v>17349</v>
      </c>
      <c r="D37" s="85">
        <v>741436</v>
      </c>
      <c r="E37" s="86">
        <v>0.86</v>
      </c>
      <c r="F37" s="87">
        <v>0.10100000000000001</v>
      </c>
      <c r="G37" s="86">
        <v>42.74</v>
      </c>
      <c r="H37" s="85">
        <v>2031</v>
      </c>
      <c r="I37" s="88">
        <v>94</v>
      </c>
      <c r="J37" s="86">
        <v>4.67</v>
      </c>
      <c r="K37" s="89" t="s">
        <v>246</v>
      </c>
      <c r="L37" s="83"/>
    </row>
    <row r="38" spans="1:12" s="90" customFormat="1" ht="12.75" customHeight="1" x14ac:dyDescent="0.35">
      <c r="A38" s="91">
        <v>2004</v>
      </c>
      <c r="B38" s="92">
        <v>2019372</v>
      </c>
      <c r="C38" s="92">
        <v>13317</v>
      </c>
      <c r="D38" s="92">
        <v>589281</v>
      </c>
      <c r="E38" s="93">
        <v>0.66</v>
      </c>
      <c r="F38" s="94">
        <v>0.08</v>
      </c>
      <c r="G38" s="93">
        <v>44.25</v>
      </c>
      <c r="H38" s="92">
        <v>1610</v>
      </c>
      <c r="I38" s="95">
        <v>79</v>
      </c>
      <c r="J38" s="93">
        <v>3.91</v>
      </c>
      <c r="K38" s="96" t="s">
        <v>247</v>
      </c>
      <c r="L38" s="83"/>
    </row>
    <row r="39" spans="1:12" s="90" customFormat="1" ht="12.75" customHeight="1" x14ac:dyDescent="0.35">
      <c r="A39" s="84">
        <v>2005</v>
      </c>
      <c r="B39" s="85">
        <v>2038874</v>
      </c>
      <c r="C39" s="85">
        <v>12958</v>
      </c>
      <c r="D39" s="85">
        <v>622068</v>
      </c>
      <c r="E39" s="86">
        <v>0.64</v>
      </c>
      <c r="F39" s="87">
        <v>8.4000000000000005E-2</v>
      </c>
      <c r="G39" s="86">
        <v>48.01</v>
      </c>
      <c r="H39" s="85">
        <v>1700</v>
      </c>
      <c r="I39" s="88">
        <v>76</v>
      </c>
      <c r="J39" s="86">
        <v>3.73</v>
      </c>
      <c r="K39" s="89" t="s">
        <v>248</v>
      </c>
      <c r="L39" s="83"/>
    </row>
    <row r="40" spans="1:12" s="90" customFormat="1" ht="14.25" customHeight="1" x14ac:dyDescent="0.35">
      <c r="A40" s="97">
        <v>2006</v>
      </c>
      <c r="B40" s="98">
        <v>2037334</v>
      </c>
      <c r="C40" s="98">
        <v>13826</v>
      </c>
      <c r="D40" s="98">
        <v>692560</v>
      </c>
      <c r="E40" s="99">
        <v>0.68</v>
      </c>
      <c r="F40" s="100">
        <v>9.2999999999999999E-2</v>
      </c>
      <c r="G40" s="99">
        <v>50.09</v>
      </c>
      <c r="H40" s="98">
        <v>1897</v>
      </c>
      <c r="I40" s="101">
        <v>95</v>
      </c>
      <c r="J40" s="99">
        <v>4.66</v>
      </c>
      <c r="K40" s="102" t="s">
        <v>249</v>
      </c>
      <c r="L40" s="83"/>
    </row>
    <row r="41" spans="1:12" s="90" customFormat="1" ht="14.25" customHeight="1" x14ac:dyDescent="0.35">
      <c r="A41" s="103">
        <v>2007</v>
      </c>
      <c r="B41" s="104">
        <v>2311990</v>
      </c>
      <c r="C41" s="104">
        <v>14990</v>
      </c>
      <c r="D41" s="104">
        <v>688468</v>
      </c>
      <c r="E41" s="105">
        <v>0.65</v>
      </c>
      <c r="F41" s="106">
        <v>8.2000000000000003E-2</v>
      </c>
      <c r="G41" s="105">
        <v>45.93</v>
      </c>
      <c r="H41" s="104">
        <v>1886</v>
      </c>
      <c r="I41" s="107">
        <v>85</v>
      </c>
      <c r="J41" s="105">
        <v>3.68</v>
      </c>
      <c r="K41" s="108" t="s">
        <v>250</v>
      </c>
      <c r="L41" s="83"/>
    </row>
    <row r="42" spans="1:12" s="90" customFormat="1" ht="14.25" customHeight="1" x14ac:dyDescent="0.35">
      <c r="A42" s="91">
        <v>2008</v>
      </c>
      <c r="B42" s="92">
        <v>1903867</v>
      </c>
      <c r="C42" s="92">
        <v>12524</v>
      </c>
      <c r="D42" s="92">
        <v>544214</v>
      </c>
      <c r="E42" s="93">
        <v>0.66</v>
      </c>
      <c r="F42" s="94">
        <v>7.8E-2</v>
      </c>
      <c r="G42" s="93">
        <v>43.45</v>
      </c>
      <c r="H42" s="92">
        <v>1491</v>
      </c>
      <c r="I42" s="95">
        <v>80</v>
      </c>
      <c r="J42" s="93">
        <v>4.2</v>
      </c>
      <c r="K42" s="96" t="s">
        <v>251</v>
      </c>
      <c r="L42" s="83"/>
    </row>
    <row r="43" spans="1:12" s="109" customFormat="1" ht="14.25" customHeight="1" x14ac:dyDescent="0.3">
      <c r="A43" s="103">
        <v>2009</v>
      </c>
      <c r="B43" s="104">
        <v>2273470</v>
      </c>
      <c r="C43" s="104">
        <v>12524</v>
      </c>
      <c r="D43" s="104">
        <v>544838</v>
      </c>
      <c r="E43" s="105">
        <v>0.55087597373178443</v>
      </c>
      <c r="F43" s="106">
        <v>6.5657644451656214E-2</v>
      </c>
      <c r="G43" s="105">
        <v>43.503513254551258</v>
      </c>
      <c r="H43" s="104">
        <v>1492.7068493150684</v>
      </c>
      <c r="I43" s="107">
        <v>44</v>
      </c>
      <c r="J43" s="105">
        <v>1.9353675218938449</v>
      </c>
      <c r="K43" s="108" t="s">
        <v>252</v>
      </c>
    </row>
    <row r="44" spans="1:12" s="109" customFormat="1" ht="12.75" customHeight="1" x14ac:dyDescent="0.3">
      <c r="A44" s="91">
        <v>2010</v>
      </c>
      <c r="B44" s="110">
        <v>2301146</v>
      </c>
      <c r="C44" s="110">
        <v>9802</v>
      </c>
      <c r="D44" s="110">
        <v>528579</v>
      </c>
      <c r="E44" s="111">
        <v>0.42596167300988297</v>
      </c>
      <c r="F44" s="112">
        <v>6.2932193082734275E-2</v>
      </c>
      <c r="G44" s="113">
        <v>53.925627422974905</v>
      </c>
      <c r="H44" s="110">
        <v>1448.1616438356164</v>
      </c>
      <c r="I44" s="110">
        <v>48</v>
      </c>
      <c r="J44" s="113">
        <v>2.0859171908257887</v>
      </c>
      <c r="K44" s="114" t="s">
        <v>253</v>
      </c>
    </row>
    <row r="45" spans="1:12" s="109" customFormat="1" ht="11.25" customHeight="1" x14ac:dyDescent="0.3">
      <c r="A45" s="115">
        <v>2011</v>
      </c>
      <c r="B45" s="116">
        <v>2341720</v>
      </c>
      <c r="C45" s="116">
        <v>9442</v>
      </c>
      <c r="D45" s="116">
        <v>529398</v>
      </c>
      <c r="E45" s="117">
        <v>0.40320789846779292</v>
      </c>
      <c r="F45" s="118">
        <v>6.1937613354801378E-2</v>
      </c>
      <c r="G45" s="117">
        <v>56.06841770811269</v>
      </c>
      <c r="H45" s="116">
        <v>1450.4054794520548</v>
      </c>
      <c r="I45" s="119">
        <v>40</v>
      </c>
      <c r="J45" s="117">
        <v>1.7081461489845071</v>
      </c>
      <c r="K45" s="120" t="s">
        <v>254</v>
      </c>
    </row>
    <row r="46" spans="1:12" s="109" customFormat="1" ht="12.75" customHeight="1" x14ac:dyDescent="0.3">
      <c r="A46" s="185">
        <v>2012</v>
      </c>
      <c r="B46" s="186">
        <v>2296589</v>
      </c>
      <c r="C46" s="186">
        <v>8767</v>
      </c>
      <c r="D46" s="186">
        <v>527188</v>
      </c>
      <c r="E46" s="187">
        <v>0.38174005013522228</v>
      </c>
      <c r="F46" s="188">
        <v>6.2891126141051218E-2</v>
      </c>
      <c r="G46" s="189">
        <v>60.133226873502906</v>
      </c>
      <c r="H46" s="186">
        <v>1444.3506849315067</v>
      </c>
      <c r="I46" s="186">
        <v>52</v>
      </c>
      <c r="J46" s="189">
        <v>2.2642275130639398</v>
      </c>
      <c r="K46" s="190" t="s">
        <v>255</v>
      </c>
    </row>
    <row r="47" spans="1:12" s="109" customFormat="1" ht="12.75" customHeight="1" x14ac:dyDescent="0.3">
      <c r="A47" s="115">
        <v>2013</v>
      </c>
      <c r="B47" s="116">
        <v>2496319.3450000002</v>
      </c>
      <c r="C47" s="116">
        <v>8577</v>
      </c>
      <c r="D47" s="116">
        <v>534395</v>
      </c>
      <c r="E47" s="117">
        <v>0.34358584838832001</v>
      </c>
      <c r="F47" s="118">
        <v>5.8650184053713673E-2</v>
      </c>
      <c r="G47" s="117">
        <v>62.305584703276203</v>
      </c>
      <c r="H47" s="116">
        <v>1464.0958904109589</v>
      </c>
      <c r="I47" s="119">
        <v>52</v>
      </c>
      <c r="J47" s="117">
        <v>2.0830668201227285</v>
      </c>
      <c r="K47" s="120" t="s">
        <v>271</v>
      </c>
    </row>
    <row r="48" spans="1:12" s="109" customFormat="1" ht="12.75" customHeight="1" thickBot="1" x14ac:dyDescent="0.35">
      <c r="A48" s="122">
        <v>2014</v>
      </c>
      <c r="B48" s="123">
        <v>2592522.5750000007</v>
      </c>
      <c r="C48" s="123">
        <v>8240</v>
      </c>
      <c r="D48" s="123">
        <v>490307</v>
      </c>
      <c r="E48" s="124">
        <v>0.31783715518851402</v>
      </c>
      <c r="F48" s="125">
        <v>5.1814663535381902E-2</v>
      </c>
      <c r="G48" s="126">
        <v>59.503276699029101</v>
      </c>
      <c r="H48" s="123">
        <v>1343.3068493150699</v>
      </c>
      <c r="I48" s="123">
        <v>39</v>
      </c>
      <c r="J48" s="126">
        <v>1.504326341304858</v>
      </c>
      <c r="K48" s="127" t="s">
        <v>254</v>
      </c>
    </row>
    <row r="49" spans="1:11" s="109" customFormat="1" ht="12.75" customHeight="1" x14ac:dyDescent="0.3">
      <c r="A49" s="115">
        <v>2015</v>
      </c>
      <c r="B49" s="116">
        <v>2722399.804</v>
      </c>
      <c r="C49" s="116">
        <v>9565</v>
      </c>
      <c r="D49" s="116">
        <v>573764</v>
      </c>
      <c r="E49" s="117">
        <v>0.35</v>
      </c>
      <c r="F49" s="118">
        <v>5.8000000000000003E-2</v>
      </c>
      <c r="G49" s="117">
        <v>59.99</v>
      </c>
      <c r="H49" s="116">
        <v>1572</v>
      </c>
      <c r="I49" s="119">
        <v>57</v>
      </c>
      <c r="J49" s="117">
        <v>2.09</v>
      </c>
      <c r="K49" s="120" t="s">
        <v>301</v>
      </c>
    </row>
    <row r="50" spans="1:11" s="109" customFormat="1" ht="12.75" customHeight="1" x14ac:dyDescent="0.3">
      <c r="A50" s="257">
        <v>2016</v>
      </c>
      <c r="B50" s="258">
        <v>2844858</v>
      </c>
      <c r="C50" s="258">
        <v>10327</v>
      </c>
      <c r="D50" s="258">
        <v>636049</v>
      </c>
      <c r="E50" s="259">
        <v>0.36</v>
      </c>
      <c r="F50" s="260">
        <v>6.0999999999999999E-2</v>
      </c>
      <c r="G50" s="259">
        <v>61.59</v>
      </c>
      <c r="H50" s="258">
        <v>1738</v>
      </c>
      <c r="I50" s="261">
        <v>40</v>
      </c>
      <c r="J50" s="259">
        <v>1.41</v>
      </c>
      <c r="K50" s="306" t="s">
        <v>306</v>
      </c>
    </row>
    <row r="51" spans="1:11" s="109" customFormat="1" ht="12.75" customHeight="1" x14ac:dyDescent="0.3">
      <c r="A51" s="115">
        <v>2017</v>
      </c>
      <c r="B51" s="116">
        <v>2960788</v>
      </c>
      <c r="C51" s="116">
        <v>10928</v>
      </c>
      <c r="D51" s="116">
        <v>671066</v>
      </c>
      <c r="E51" s="117">
        <v>0.37</v>
      </c>
      <c r="F51" s="118">
        <v>6.2E-2</v>
      </c>
      <c r="G51" s="117">
        <v>61.41</v>
      </c>
      <c r="H51" s="116">
        <v>1839</v>
      </c>
      <c r="I51" s="119">
        <v>41</v>
      </c>
      <c r="J51" s="117">
        <v>1.38</v>
      </c>
      <c r="K51" s="120" t="s">
        <v>333</v>
      </c>
    </row>
    <row r="52" spans="1:11" s="109" customFormat="1" ht="12.75" customHeight="1" thickBot="1" x14ac:dyDescent="0.35">
      <c r="A52" s="365">
        <v>2018</v>
      </c>
      <c r="B52" s="366"/>
      <c r="C52" s="366"/>
      <c r="D52" s="366"/>
      <c r="E52" s="367"/>
      <c r="F52" s="368"/>
      <c r="G52" s="367"/>
      <c r="H52" s="366"/>
      <c r="I52" s="369"/>
      <c r="J52" s="367"/>
      <c r="K52" s="370"/>
    </row>
    <row r="53" spans="1:11" ht="13" x14ac:dyDescent="0.3">
      <c r="A53" s="458" t="s">
        <v>302</v>
      </c>
      <c r="B53" s="458"/>
      <c r="C53" s="458"/>
      <c r="D53" s="458"/>
      <c r="E53" s="458"/>
      <c r="F53" s="458"/>
      <c r="G53" s="458"/>
      <c r="H53" s="458"/>
      <c r="I53" s="458"/>
      <c r="J53" s="458"/>
      <c r="K53" s="458"/>
    </row>
    <row r="54" spans="1:11" ht="13" x14ac:dyDescent="0.3">
      <c r="A54" s="121"/>
      <c r="B54" s="121"/>
      <c r="C54" s="121"/>
      <c r="D54" s="121"/>
      <c r="E54" s="121"/>
      <c r="F54" s="121"/>
      <c r="G54" s="121"/>
      <c r="H54" s="121"/>
      <c r="I54" s="121"/>
      <c r="J54" s="121"/>
      <c r="K54" s="121"/>
    </row>
  </sheetData>
  <mergeCells count="2">
    <mergeCell ref="A1:K1"/>
    <mergeCell ref="A53:K53"/>
  </mergeCells>
  <pageMargins left="0.7" right="0.7" top="0.75" bottom="0.75" header="0.3" footer="0.3"/>
  <pageSetup paperSize="9" orientation="portrait" r:id="rId1"/>
  <headerFooter alignWithMargins="0">
    <oddHeader>&amp;R&amp;"Times New Roman CE,Normálne"&amp;9Tabuľka č. 11</oddHeader>
    <oddFooter>&amp;L&amp;"Arial CE,Kurzíva"&amp;10Pozn.: Údaje sú spracované k 18.01.2019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view="pageLayout" topLeftCell="A7" zoomScaleNormal="90" workbookViewId="0">
      <selection activeCell="L14" sqref="L14:L15"/>
    </sheetView>
  </sheetViews>
  <sheetFormatPr defaultColWidth="8.921875" defaultRowHeight="12.5" x14ac:dyDescent="0.25"/>
  <cols>
    <col min="1" max="1" width="3" style="47" customWidth="1"/>
    <col min="2" max="2" width="11.69140625" style="47" customWidth="1"/>
    <col min="3" max="3" width="4.84375" style="47" customWidth="1"/>
    <col min="4" max="14" width="4.4609375" style="47" bestFit="1" customWidth="1"/>
    <col min="15" max="15" width="4.53515625" style="47" customWidth="1"/>
    <col min="16" max="17" width="4.4609375" style="47" bestFit="1" customWidth="1"/>
    <col min="18" max="18" width="4.3828125" style="47" customWidth="1"/>
    <col min="19" max="24" width="4.4609375" style="47" bestFit="1" customWidth="1"/>
    <col min="25" max="25" width="3.921875" style="47" customWidth="1"/>
    <col min="26" max="26" width="8.921875" style="253"/>
    <col min="27" max="16384" width="8.921875" style="47"/>
  </cols>
  <sheetData>
    <row r="1" spans="1:26" ht="25.5" customHeight="1" thickBot="1" x14ac:dyDescent="0.3">
      <c r="A1" s="459" t="s">
        <v>331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  <c r="X1" s="459"/>
      <c r="Y1" s="252"/>
    </row>
    <row r="2" spans="1:26" ht="24" customHeight="1" thickBot="1" x14ac:dyDescent="0.3">
      <c r="A2" s="240" t="s">
        <v>15</v>
      </c>
      <c r="B2" s="234" t="s">
        <v>305</v>
      </c>
      <c r="C2" s="245">
        <v>2008</v>
      </c>
      <c r="D2" s="245">
        <v>2009</v>
      </c>
      <c r="E2" s="245">
        <v>2010</v>
      </c>
      <c r="F2" s="245">
        <v>2011</v>
      </c>
      <c r="G2" s="245">
        <v>2012</v>
      </c>
      <c r="H2" s="246">
        <v>2013</v>
      </c>
      <c r="I2" s="246">
        <v>2014</v>
      </c>
      <c r="J2" s="245">
        <v>2015</v>
      </c>
      <c r="K2" s="245">
        <v>2016</v>
      </c>
      <c r="L2" s="245">
        <v>2017</v>
      </c>
      <c r="M2" s="262">
        <v>2018</v>
      </c>
      <c r="N2" s="245">
        <v>2008</v>
      </c>
      <c r="O2" s="245">
        <v>2009</v>
      </c>
      <c r="P2" s="245">
        <v>2010</v>
      </c>
      <c r="Q2" s="245">
        <v>2011</v>
      </c>
      <c r="R2" s="245">
        <v>2012</v>
      </c>
      <c r="S2" s="245">
        <v>2013</v>
      </c>
      <c r="T2" s="245">
        <v>2014</v>
      </c>
      <c r="U2" s="245">
        <v>2015</v>
      </c>
      <c r="V2" s="245">
        <v>2016</v>
      </c>
      <c r="W2" s="247">
        <v>2017</v>
      </c>
      <c r="X2" s="247">
        <v>2018</v>
      </c>
      <c r="Y2" s="235"/>
      <c r="Z2" s="235"/>
    </row>
    <row r="3" spans="1:26" ht="24" customHeight="1" x14ac:dyDescent="0.25">
      <c r="A3" s="241" t="s">
        <v>173</v>
      </c>
      <c r="B3" s="236" t="s">
        <v>174</v>
      </c>
      <c r="C3" s="264">
        <v>939</v>
      </c>
      <c r="D3" s="264">
        <v>761</v>
      </c>
      <c r="E3" s="264">
        <v>733</v>
      </c>
      <c r="F3" s="264">
        <v>708</v>
      </c>
      <c r="G3" s="264">
        <v>677</v>
      </c>
      <c r="H3" s="265">
        <v>631</v>
      </c>
      <c r="I3" s="265">
        <v>644</v>
      </c>
      <c r="J3" s="264">
        <v>734</v>
      </c>
      <c r="K3" s="264">
        <v>850</v>
      </c>
      <c r="L3" s="264">
        <v>810</v>
      </c>
      <c r="M3" s="266">
        <v>658</v>
      </c>
      <c r="N3" s="267">
        <f t="shared" ref="N3:N13" si="0">C3/C$14*100</f>
        <v>8.2556708282046767</v>
      </c>
      <c r="O3" s="267">
        <f t="shared" ref="O3:O13" si="1">D3/D$14*100</f>
        <v>8.421868083222666</v>
      </c>
      <c r="P3" s="267">
        <f t="shared" ref="P3:P13" si="2">E3/E$14*100</f>
        <v>8.1689512983394614</v>
      </c>
      <c r="Q3" s="267">
        <f t="shared" ref="Q3:Q13" si="3">F3/F$14*100</f>
        <v>8.1802426343154249</v>
      </c>
      <c r="R3" s="267">
        <f t="shared" ref="R3:R13" si="4">G3/G$14*100</f>
        <v>8.1448508180943229</v>
      </c>
      <c r="S3" s="267">
        <f t="shared" ref="S3:S13" si="5">H3/H$14*100</f>
        <v>7.5695777351247608</v>
      </c>
      <c r="T3" s="267">
        <f t="shared" ref="T3:T13" si="6">I3/I$14*100</f>
        <v>7.8728606356968207</v>
      </c>
      <c r="U3" s="267">
        <f t="shared" ref="U3:U13" si="7">J3/J$14*100</f>
        <v>8.2732191163210089</v>
      </c>
      <c r="V3" s="267">
        <f t="shared" ref="V3:V13" si="8">K3/K$14*100</f>
        <v>8.972870262852318</v>
      </c>
      <c r="W3" s="268">
        <f t="shared" ref="W3:W13" si="9">L3/L$14*100</f>
        <v>8.3025830258302591</v>
      </c>
      <c r="X3" s="269">
        <f t="shared" ref="X3:X13" si="10">M3/M$14*100</f>
        <v>7.3331104424384259</v>
      </c>
    </row>
    <row r="4" spans="1:26" ht="60.75" customHeight="1" x14ac:dyDescent="0.25">
      <c r="A4" s="242" t="s">
        <v>175</v>
      </c>
      <c r="B4" s="237" t="s">
        <v>176</v>
      </c>
      <c r="C4" s="270">
        <v>338</v>
      </c>
      <c r="D4" s="270">
        <v>234</v>
      </c>
      <c r="E4" s="270">
        <v>254</v>
      </c>
      <c r="F4" s="270">
        <v>256</v>
      </c>
      <c r="G4" s="270">
        <v>255</v>
      </c>
      <c r="H4" s="271">
        <v>245</v>
      </c>
      <c r="I4" s="271">
        <v>244</v>
      </c>
      <c r="J4" s="270">
        <v>194</v>
      </c>
      <c r="K4" s="270">
        <v>251</v>
      </c>
      <c r="L4" s="270">
        <v>271</v>
      </c>
      <c r="M4" s="272">
        <v>252</v>
      </c>
      <c r="N4" s="273">
        <f t="shared" si="0"/>
        <v>2.9716898188851766</v>
      </c>
      <c r="O4" s="273">
        <f t="shared" si="1"/>
        <v>2.5896414342629481</v>
      </c>
      <c r="P4" s="273">
        <f t="shared" si="2"/>
        <v>2.830714365318177</v>
      </c>
      <c r="Q4" s="273">
        <f t="shared" si="3"/>
        <v>2.9578278451761988</v>
      </c>
      <c r="R4" s="273">
        <f t="shared" si="4"/>
        <v>3.0678537054860442</v>
      </c>
      <c r="S4" s="273">
        <f t="shared" si="5"/>
        <v>2.9390595009596931</v>
      </c>
      <c r="T4" s="273">
        <f t="shared" si="6"/>
        <v>2.9828850855745723</v>
      </c>
      <c r="U4" s="273">
        <f t="shared" si="7"/>
        <v>2.1866546438232644</v>
      </c>
      <c r="V4" s="273">
        <f t="shared" si="8"/>
        <v>2.6496358070305077</v>
      </c>
      <c r="W4" s="273">
        <f t="shared" si="9"/>
        <v>2.7777777777777777</v>
      </c>
      <c r="X4" s="274">
        <f t="shared" si="10"/>
        <v>2.8084252758274824</v>
      </c>
    </row>
    <row r="5" spans="1:26" ht="52" x14ac:dyDescent="0.25">
      <c r="A5" s="242" t="s">
        <v>177</v>
      </c>
      <c r="B5" s="237" t="s">
        <v>178</v>
      </c>
      <c r="C5" s="270">
        <v>1656</v>
      </c>
      <c r="D5" s="270">
        <v>1141</v>
      </c>
      <c r="E5" s="270">
        <v>1172</v>
      </c>
      <c r="F5" s="270">
        <v>1033</v>
      </c>
      <c r="G5" s="270">
        <v>942</v>
      </c>
      <c r="H5" s="271">
        <v>962</v>
      </c>
      <c r="I5" s="271">
        <v>1008</v>
      </c>
      <c r="J5" s="270">
        <v>1023</v>
      </c>
      <c r="K5" s="270">
        <v>1079</v>
      </c>
      <c r="L5" s="270">
        <v>1069</v>
      </c>
      <c r="M5" s="272">
        <v>1059</v>
      </c>
      <c r="N5" s="273">
        <f t="shared" si="0"/>
        <v>14.559521716194832</v>
      </c>
      <c r="O5" s="273">
        <f t="shared" si="1"/>
        <v>12.627268702965914</v>
      </c>
      <c r="P5" s="273">
        <f t="shared" si="2"/>
        <v>13.061406441546863</v>
      </c>
      <c r="Q5" s="273">
        <f t="shared" si="3"/>
        <v>11.935297515886772</v>
      </c>
      <c r="R5" s="273">
        <f t="shared" si="4"/>
        <v>11.333012512030798</v>
      </c>
      <c r="S5" s="273">
        <f t="shared" si="5"/>
        <v>11.540307101727446</v>
      </c>
      <c r="T5" s="273">
        <f t="shared" si="6"/>
        <v>12.322738386308069</v>
      </c>
      <c r="U5" s="273">
        <f t="shared" si="7"/>
        <v>11.530658250676284</v>
      </c>
      <c r="V5" s="273">
        <f t="shared" si="8"/>
        <v>11.390267074844294</v>
      </c>
      <c r="W5" s="273">
        <f t="shared" si="9"/>
        <v>10.957359573595737</v>
      </c>
      <c r="X5" s="274">
        <f t="shared" si="10"/>
        <v>11.802072885322634</v>
      </c>
    </row>
    <row r="6" spans="1:26" ht="54" customHeight="1" x14ac:dyDescent="0.25">
      <c r="A6" s="242" t="s">
        <v>179</v>
      </c>
      <c r="B6" s="237" t="s">
        <v>256</v>
      </c>
      <c r="C6" s="270">
        <v>2911</v>
      </c>
      <c r="D6" s="270">
        <v>2684</v>
      </c>
      <c r="E6" s="270">
        <v>2713</v>
      </c>
      <c r="F6" s="270">
        <v>2510</v>
      </c>
      <c r="G6" s="270">
        <v>2415</v>
      </c>
      <c r="H6" s="271">
        <v>2562</v>
      </c>
      <c r="I6" s="271">
        <v>2197</v>
      </c>
      <c r="J6" s="270">
        <v>2467</v>
      </c>
      <c r="K6" s="270">
        <v>2600</v>
      </c>
      <c r="L6" s="270">
        <v>2745</v>
      </c>
      <c r="M6" s="272">
        <v>2465</v>
      </c>
      <c r="N6" s="273">
        <f t="shared" si="0"/>
        <v>25.593458765605771</v>
      </c>
      <c r="O6" s="273">
        <f t="shared" si="1"/>
        <v>29.70340858787074</v>
      </c>
      <c r="P6" s="273">
        <f t="shared" si="2"/>
        <v>30.235149894126824</v>
      </c>
      <c r="Q6" s="273">
        <f t="shared" si="3"/>
        <v>29.000577700751013</v>
      </c>
      <c r="R6" s="273">
        <f t="shared" si="4"/>
        <v>29.054379210779597</v>
      </c>
      <c r="S6" s="273">
        <f t="shared" si="5"/>
        <v>30.734165067178505</v>
      </c>
      <c r="T6" s="273">
        <f t="shared" si="6"/>
        <v>26.858190709046454</v>
      </c>
      <c r="U6" s="273">
        <f t="shared" si="7"/>
        <v>27.806582506762851</v>
      </c>
      <c r="V6" s="273">
        <f t="shared" si="8"/>
        <v>27.446426686371794</v>
      </c>
      <c r="W6" s="273">
        <f t="shared" si="9"/>
        <v>28.136531365313655</v>
      </c>
      <c r="X6" s="274">
        <f t="shared" si="10"/>
        <v>27.471302797280732</v>
      </c>
    </row>
    <row r="7" spans="1:26" ht="39" x14ac:dyDescent="0.25">
      <c r="A7" s="242" t="s">
        <v>181</v>
      </c>
      <c r="B7" s="237" t="s">
        <v>182</v>
      </c>
      <c r="C7" s="270">
        <v>3413</v>
      </c>
      <c r="D7" s="270">
        <v>2540</v>
      </c>
      <c r="E7" s="270">
        <v>2454</v>
      </c>
      <c r="F7" s="270">
        <v>2539</v>
      </c>
      <c r="G7" s="270">
        <v>2401</v>
      </c>
      <c r="H7" s="271">
        <v>2360</v>
      </c>
      <c r="I7" s="271">
        <v>2506</v>
      </c>
      <c r="J7" s="270">
        <v>2729</v>
      </c>
      <c r="K7" s="270">
        <v>2850</v>
      </c>
      <c r="L7" s="270">
        <v>3037</v>
      </c>
      <c r="M7" s="272">
        <v>2760</v>
      </c>
      <c r="N7" s="273">
        <f t="shared" si="0"/>
        <v>30.007033585370142</v>
      </c>
      <c r="O7" s="273">
        <f t="shared" si="1"/>
        <v>28.109783089862773</v>
      </c>
      <c r="P7" s="273">
        <f t="shared" si="2"/>
        <v>27.348712805081917</v>
      </c>
      <c r="Q7" s="273">
        <f t="shared" si="3"/>
        <v>29.335644136337379</v>
      </c>
      <c r="R7" s="273">
        <f t="shared" si="4"/>
        <v>28.885948026948988</v>
      </c>
      <c r="S7" s="273">
        <f t="shared" si="5"/>
        <v>28.310940499040306</v>
      </c>
      <c r="T7" s="273">
        <f t="shared" si="6"/>
        <v>30.635696821515889</v>
      </c>
      <c r="U7" s="273">
        <f t="shared" si="7"/>
        <v>30.759693417493239</v>
      </c>
      <c r="V7" s="273">
        <f t="shared" si="8"/>
        <v>30.085506175446003</v>
      </c>
      <c r="W7" s="273">
        <f t="shared" si="9"/>
        <v>31.129561295612955</v>
      </c>
      <c r="X7" s="274">
        <f t="shared" si="10"/>
        <v>30.758943497158143</v>
      </c>
    </row>
    <row r="8" spans="1:26" ht="51" customHeight="1" x14ac:dyDescent="0.25">
      <c r="A8" s="242" t="s">
        <v>183</v>
      </c>
      <c r="B8" s="237" t="s">
        <v>184</v>
      </c>
      <c r="C8" s="270">
        <v>1025</v>
      </c>
      <c r="D8" s="270">
        <v>744</v>
      </c>
      <c r="E8" s="270">
        <v>723</v>
      </c>
      <c r="F8" s="270">
        <v>765</v>
      </c>
      <c r="G8" s="270">
        <v>769</v>
      </c>
      <c r="H8" s="271">
        <v>733</v>
      </c>
      <c r="I8" s="271">
        <v>770</v>
      </c>
      <c r="J8" s="270">
        <v>839</v>
      </c>
      <c r="K8" s="270">
        <v>865</v>
      </c>
      <c r="L8" s="270">
        <v>858</v>
      </c>
      <c r="M8" s="272">
        <v>865</v>
      </c>
      <c r="N8" s="273">
        <f t="shared" si="0"/>
        <v>9.0117812554949879</v>
      </c>
      <c r="O8" s="273">
        <f t="shared" si="1"/>
        <v>8.2337317397078351</v>
      </c>
      <c r="P8" s="273">
        <f t="shared" si="2"/>
        <v>8.0575058508859918</v>
      </c>
      <c r="Q8" s="273">
        <f t="shared" si="3"/>
        <v>8.8388214904679376</v>
      </c>
      <c r="R8" s="273">
        <f t="shared" si="4"/>
        <v>9.2516843118383054</v>
      </c>
      <c r="S8" s="273">
        <f t="shared" si="5"/>
        <v>8.7931861804222642</v>
      </c>
      <c r="T8" s="273">
        <f t="shared" si="6"/>
        <v>9.41320293398533</v>
      </c>
      <c r="U8" s="273">
        <f t="shared" si="7"/>
        <v>9.4567177637511275</v>
      </c>
      <c r="V8" s="273">
        <f t="shared" si="8"/>
        <v>9.1312150321967689</v>
      </c>
      <c r="W8" s="273">
        <f t="shared" si="9"/>
        <v>8.7945879458794582</v>
      </c>
      <c r="X8" s="274">
        <f t="shared" si="10"/>
        <v>9.6400312047252879</v>
      </c>
    </row>
    <row r="9" spans="1:26" ht="49.5" customHeight="1" x14ac:dyDescent="0.25">
      <c r="A9" s="242" t="s">
        <v>185</v>
      </c>
      <c r="B9" s="237" t="s">
        <v>186</v>
      </c>
      <c r="C9" s="270">
        <v>320</v>
      </c>
      <c r="D9" s="270">
        <v>239</v>
      </c>
      <c r="E9" s="270">
        <v>193</v>
      </c>
      <c r="F9" s="270">
        <v>181</v>
      </c>
      <c r="G9" s="270">
        <v>173</v>
      </c>
      <c r="H9" s="271">
        <v>176</v>
      </c>
      <c r="I9" s="271">
        <v>158</v>
      </c>
      <c r="J9" s="270">
        <v>216</v>
      </c>
      <c r="K9" s="270">
        <v>216</v>
      </c>
      <c r="L9" s="270">
        <v>221</v>
      </c>
      <c r="M9" s="272">
        <v>211</v>
      </c>
      <c r="N9" s="273">
        <f t="shared" si="0"/>
        <v>2.813434148056972</v>
      </c>
      <c r="O9" s="273">
        <f t="shared" si="1"/>
        <v>2.6449756529437805</v>
      </c>
      <c r="P9" s="273">
        <f t="shared" si="2"/>
        <v>2.1508971358520004</v>
      </c>
      <c r="Q9" s="273">
        <f t="shared" si="3"/>
        <v>2.0912767186597345</v>
      </c>
      <c r="R9" s="273">
        <f t="shared" si="4"/>
        <v>2.0813282001924929</v>
      </c>
      <c r="S9" s="273">
        <f t="shared" si="5"/>
        <v>2.1113243761996161</v>
      </c>
      <c r="T9" s="273">
        <f t="shared" si="6"/>
        <v>1.9315403422982886</v>
      </c>
      <c r="U9" s="273">
        <f t="shared" si="7"/>
        <v>2.4346257889990985</v>
      </c>
      <c r="V9" s="273">
        <f t="shared" si="8"/>
        <v>2.2801646785601184</v>
      </c>
      <c r="W9" s="273">
        <f t="shared" si="9"/>
        <v>2.265272652726527</v>
      </c>
      <c r="X9" s="274">
        <f t="shared" si="10"/>
        <v>2.3514989412682494</v>
      </c>
    </row>
    <row r="10" spans="1:26" ht="36" customHeight="1" x14ac:dyDescent="0.25">
      <c r="A10" s="242" t="s">
        <v>187</v>
      </c>
      <c r="B10" s="237" t="s">
        <v>188</v>
      </c>
      <c r="C10" s="270">
        <v>11</v>
      </c>
      <c r="D10" s="270">
        <v>11</v>
      </c>
      <c r="E10" s="270">
        <v>10</v>
      </c>
      <c r="F10" s="270">
        <v>8</v>
      </c>
      <c r="G10" s="270">
        <v>7</v>
      </c>
      <c r="H10" s="271">
        <v>8</v>
      </c>
      <c r="I10" s="271">
        <v>4</v>
      </c>
      <c r="J10" s="270">
        <v>13</v>
      </c>
      <c r="K10" s="270">
        <v>7</v>
      </c>
      <c r="L10" s="270">
        <v>10</v>
      </c>
      <c r="M10" s="272">
        <v>16</v>
      </c>
      <c r="N10" s="273">
        <f t="shared" si="0"/>
        <v>9.6711798839458421E-2</v>
      </c>
      <c r="O10" s="273">
        <f t="shared" si="1"/>
        <v>0.1217352810978309</v>
      </c>
      <c r="P10" s="273">
        <f t="shared" si="2"/>
        <v>0.11144544745347153</v>
      </c>
      <c r="Q10" s="273">
        <f t="shared" si="3"/>
        <v>9.2432120161756212E-2</v>
      </c>
      <c r="R10" s="273">
        <f t="shared" si="4"/>
        <v>8.4215591915303173E-2</v>
      </c>
      <c r="S10" s="273">
        <f t="shared" si="5"/>
        <v>9.5969289827255277E-2</v>
      </c>
      <c r="T10" s="273">
        <f t="shared" si="6"/>
        <v>4.889975550122249E-2</v>
      </c>
      <c r="U10" s="273">
        <f t="shared" si="7"/>
        <v>0.14652840396753833</v>
      </c>
      <c r="V10" s="273">
        <f t="shared" si="8"/>
        <v>7.38942256940779E-2</v>
      </c>
      <c r="W10" s="273">
        <f t="shared" si="9"/>
        <v>0.1025010250102501</v>
      </c>
      <c r="X10" s="274">
        <f t="shared" si="10"/>
        <v>0.17831271592555442</v>
      </c>
    </row>
    <row r="11" spans="1:26" ht="14.25" customHeight="1" x14ac:dyDescent="0.25">
      <c r="A11" s="242" t="s">
        <v>189</v>
      </c>
      <c r="B11" s="237" t="s">
        <v>190</v>
      </c>
      <c r="C11" s="270">
        <v>18</v>
      </c>
      <c r="D11" s="270">
        <v>9</v>
      </c>
      <c r="E11" s="270">
        <v>20</v>
      </c>
      <c r="F11" s="270">
        <v>16</v>
      </c>
      <c r="G11" s="270">
        <v>16</v>
      </c>
      <c r="H11" s="271">
        <v>13</v>
      </c>
      <c r="I11" s="271">
        <v>14</v>
      </c>
      <c r="J11" s="270">
        <v>13</v>
      </c>
      <c r="K11" s="270">
        <v>18</v>
      </c>
      <c r="L11" s="270">
        <v>19</v>
      </c>
      <c r="M11" s="272">
        <v>14</v>
      </c>
      <c r="N11" s="273">
        <f t="shared" si="0"/>
        <v>0.15825567082820466</v>
      </c>
      <c r="O11" s="273">
        <f t="shared" si="1"/>
        <v>9.9601593625498003E-2</v>
      </c>
      <c r="P11" s="273">
        <f t="shared" si="2"/>
        <v>0.22289089490694305</v>
      </c>
      <c r="Q11" s="273">
        <f t="shared" si="3"/>
        <v>0.18486424032351242</v>
      </c>
      <c r="R11" s="273">
        <f t="shared" si="4"/>
        <v>0.19249278152069299</v>
      </c>
      <c r="S11" s="273">
        <f t="shared" si="5"/>
        <v>0.15595009596928983</v>
      </c>
      <c r="T11" s="273">
        <f t="shared" si="6"/>
        <v>0.17114914425427871</v>
      </c>
      <c r="U11" s="273">
        <f t="shared" si="7"/>
        <v>0.14652840396753833</v>
      </c>
      <c r="V11" s="273">
        <f t="shared" si="8"/>
        <v>0.1900137232133432</v>
      </c>
      <c r="W11" s="273">
        <f t="shared" si="9"/>
        <v>0.19475194751947519</v>
      </c>
      <c r="X11" s="274">
        <f t="shared" si="10"/>
        <v>0.15602362643486015</v>
      </c>
    </row>
    <row r="12" spans="1:26" ht="26" x14ac:dyDescent="0.25">
      <c r="A12" s="242" t="s">
        <v>191</v>
      </c>
      <c r="B12" s="238" t="s">
        <v>192</v>
      </c>
      <c r="C12" s="275">
        <v>335</v>
      </c>
      <c r="D12" s="275">
        <v>327</v>
      </c>
      <c r="E12" s="275">
        <v>351</v>
      </c>
      <c r="F12" s="275">
        <v>318</v>
      </c>
      <c r="G12" s="275">
        <v>340</v>
      </c>
      <c r="H12" s="276">
        <v>361</v>
      </c>
      <c r="I12" s="276">
        <v>298</v>
      </c>
      <c r="J12" s="275">
        <v>315</v>
      </c>
      <c r="K12" s="275">
        <v>360</v>
      </c>
      <c r="L12" s="275">
        <v>339</v>
      </c>
      <c r="M12" s="277">
        <v>326</v>
      </c>
      <c r="N12" s="273">
        <f t="shared" si="0"/>
        <v>2.9453138737471423</v>
      </c>
      <c r="O12" s="273">
        <f t="shared" si="1"/>
        <v>3.618857901726428</v>
      </c>
      <c r="P12" s="273">
        <f t="shared" si="2"/>
        <v>3.9117352056168508</v>
      </c>
      <c r="Q12" s="273">
        <f t="shared" si="3"/>
        <v>3.674176776429809</v>
      </c>
      <c r="R12" s="273">
        <f t="shared" si="4"/>
        <v>4.0904716073147256</v>
      </c>
      <c r="S12" s="273">
        <f t="shared" si="5"/>
        <v>4.3306142034548945</v>
      </c>
      <c r="T12" s="273">
        <f t="shared" si="6"/>
        <v>3.6430317848410754</v>
      </c>
      <c r="U12" s="273">
        <f t="shared" si="7"/>
        <v>3.5504959422903513</v>
      </c>
      <c r="V12" s="273">
        <f t="shared" si="8"/>
        <v>3.800274464266864</v>
      </c>
      <c r="W12" s="273">
        <f t="shared" si="9"/>
        <v>3.4747847478474787</v>
      </c>
      <c r="X12" s="274">
        <f t="shared" si="10"/>
        <v>3.6331215869831719</v>
      </c>
    </row>
    <row r="13" spans="1:26" ht="13.5" thickBot="1" x14ac:dyDescent="0.3">
      <c r="A13" s="243" t="s">
        <v>193</v>
      </c>
      <c r="B13" s="254" t="s">
        <v>194</v>
      </c>
      <c r="C13" s="278">
        <v>408</v>
      </c>
      <c r="D13" s="278">
        <v>346</v>
      </c>
      <c r="E13" s="278">
        <v>350</v>
      </c>
      <c r="F13" s="278">
        <v>321</v>
      </c>
      <c r="G13" s="278">
        <v>317</v>
      </c>
      <c r="H13" s="279">
        <v>285</v>
      </c>
      <c r="I13" s="279">
        <v>337</v>
      </c>
      <c r="J13" s="278">
        <v>329</v>
      </c>
      <c r="K13" s="278">
        <v>377</v>
      </c>
      <c r="L13" s="278">
        <v>377</v>
      </c>
      <c r="M13" s="280">
        <v>347</v>
      </c>
      <c r="N13" s="281">
        <f t="shared" si="0"/>
        <v>3.5871285387726397</v>
      </c>
      <c r="O13" s="281">
        <f t="shared" si="1"/>
        <v>3.8291279327135901</v>
      </c>
      <c r="P13" s="281">
        <f t="shared" si="2"/>
        <v>3.9005906608715035</v>
      </c>
      <c r="Q13" s="281">
        <f t="shared" si="3"/>
        <v>3.7088388214904677</v>
      </c>
      <c r="R13" s="281">
        <f t="shared" si="4"/>
        <v>3.8137632338787295</v>
      </c>
      <c r="S13" s="281">
        <f t="shared" si="5"/>
        <v>3.4189059500959691</v>
      </c>
      <c r="T13" s="281">
        <f t="shared" si="6"/>
        <v>4.1198044009779951</v>
      </c>
      <c r="U13" s="281">
        <f t="shared" si="7"/>
        <v>3.7082957619477006</v>
      </c>
      <c r="V13" s="281">
        <f t="shared" si="8"/>
        <v>3.9797318695239099</v>
      </c>
      <c r="W13" s="281">
        <f t="shared" si="9"/>
        <v>3.8642886428864287</v>
      </c>
      <c r="X13" s="282">
        <f t="shared" si="10"/>
        <v>3.867157026635462</v>
      </c>
    </row>
    <row r="14" spans="1:26" ht="20.25" customHeight="1" thickTop="1" thickBot="1" x14ac:dyDescent="0.35">
      <c r="A14" s="244"/>
      <c r="B14" s="239" t="s">
        <v>195</v>
      </c>
      <c r="C14" s="64">
        <f t="shared" ref="C14:J14" si="11">SUM(C3:C13)</f>
        <v>11374</v>
      </c>
      <c r="D14" s="64">
        <f t="shared" si="11"/>
        <v>9036</v>
      </c>
      <c r="E14" s="64">
        <f t="shared" si="11"/>
        <v>8973</v>
      </c>
      <c r="F14" s="64">
        <f t="shared" si="11"/>
        <v>8655</v>
      </c>
      <c r="G14" s="64">
        <f t="shared" si="11"/>
        <v>8312</v>
      </c>
      <c r="H14" s="255">
        <f t="shared" si="11"/>
        <v>8336</v>
      </c>
      <c r="I14" s="255">
        <f t="shared" si="11"/>
        <v>8180</v>
      </c>
      <c r="J14" s="64">
        <f t="shared" si="11"/>
        <v>8872</v>
      </c>
      <c r="K14" s="64">
        <f>SUM(K3:K13)</f>
        <v>9473</v>
      </c>
      <c r="L14" s="64">
        <f>SUM(L3:L13)</f>
        <v>9756</v>
      </c>
      <c r="M14" s="283">
        <f>SUM(M3:M13)</f>
        <v>8973</v>
      </c>
      <c r="N14" s="77">
        <f t="shared" ref="N14:U14" si="12">SUM(N3:N13)</f>
        <v>100.00000000000001</v>
      </c>
      <c r="O14" s="77">
        <f t="shared" si="12"/>
        <v>100</v>
      </c>
      <c r="P14" s="77">
        <f t="shared" si="12"/>
        <v>100</v>
      </c>
      <c r="Q14" s="77">
        <f t="shared" si="12"/>
        <v>100</v>
      </c>
      <c r="R14" s="77">
        <f t="shared" si="12"/>
        <v>100.00000000000001</v>
      </c>
      <c r="S14" s="77">
        <f t="shared" si="12"/>
        <v>100.00000000000001</v>
      </c>
      <c r="T14" s="77">
        <f t="shared" si="12"/>
        <v>100</v>
      </c>
      <c r="U14" s="77">
        <f t="shared" si="12"/>
        <v>100</v>
      </c>
      <c r="V14" s="77">
        <f>SUM(V3:V13)</f>
        <v>99.999999999999972</v>
      </c>
      <c r="W14" s="77">
        <f>SUM(W3:W13)</f>
        <v>100</v>
      </c>
      <c r="X14" s="284">
        <f>SUM(X3:X13)</f>
        <v>100</v>
      </c>
    </row>
    <row r="15" spans="1:26" ht="15.75" customHeight="1" x14ac:dyDescent="0.35">
      <c r="A15" s="129" t="s">
        <v>315</v>
      </c>
    </row>
  </sheetData>
  <mergeCells count="1">
    <mergeCell ref="A1:X1"/>
  </mergeCells>
  <pageMargins left="0.23622047244094491" right="0.23622047244094491" top="0.35433070866141736" bottom="0.74803149606299213" header="0.31496062992125984" footer="0.31496062992125984"/>
  <pageSetup paperSize="9" orientation="landscape" r:id="rId1"/>
  <headerFooter>
    <oddHeader>&amp;R&amp;"Times New Roman CE,Normálne"&amp;9Tabuľka č.12</oddHeader>
    <oddFooter xml:space="preserve">&amp;L&amp;"Arial CE,Kurzíva"&amp;10Poznámka: Údaje sú spracované k 18.01.2019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"/>
  <sheetViews>
    <sheetView view="pageLayout" zoomScaleNormal="90" workbookViewId="0">
      <selection activeCell="M23" sqref="M23"/>
    </sheetView>
  </sheetViews>
  <sheetFormatPr defaultColWidth="8.921875" defaultRowHeight="12.5" x14ac:dyDescent="0.25"/>
  <cols>
    <col min="1" max="1" width="2.84375" style="47" customWidth="1"/>
    <col min="2" max="2" width="23.15234375" style="47" customWidth="1"/>
    <col min="3" max="3" width="5.23046875" style="47" bestFit="1" customWidth="1"/>
    <col min="4" max="7" width="4.4609375" style="47" bestFit="1" customWidth="1"/>
    <col min="8" max="8" width="4.4609375" style="47" customWidth="1"/>
    <col min="9" max="10" width="4.4609375" style="47" bestFit="1" customWidth="1"/>
    <col min="11" max="12" width="4.84375" style="47" customWidth="1"/>
    <col min="13" max="13" width="4.4609375" style="47" bestFit="1" customWidth="1"/>
    <col min="14" max="14" width="4.53515625" style="47" customWidth="1"/>
    <col min="15" max="17" width="4.4609375" style="47" bestFit="1" customWidth="1"/>
    <col min="18" max="19" width="4.53515625" style="47" customWidth="1"/>
    <col min="20" max="20" width="4.4609375" style="47" bestFit="1" customWidth="1"/>
    <col min="21" max="21" width="4.3828125" style="47" customWidth="1"/>
    <col min="22" max="24" width="4.4609375" style="47" customWidth="1"/>
    <col min="25" max="16384" width="8.921875" style="47"/>
  </cols>
  <sheetData>
    <row r="1" spans="1:26" ht="18.75" customHeight="1" thickBot="1" x14ac:dyDescent="0.3">
      <c r="A1" s="462" t="s">
        <v>332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</row>
    <row r="2" spans="1:26" ht="20.25" customHeight="1" x14ac:dyDescent="0.25">
      <c r="A2" s="463" t="s">
        <v>15</v>
      </c>
      <c r="B2" s="465" t="s">
        <v>316</v>
      </c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1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1"/>
      <c r="Y2" s="235"/>
      <c r="Z2" s="235"/>
    </row>
    <row r="3" spans="1:26" ht="20.25" customHeight="1" thickBot="1" x14ac:dyDescent="0.3">
      <c r="A3" s="464"/>
      <c r="B3" s="466"/>
      <c r="C3" s="48">
        <v>2008</v>
      </c>
      <c r="D3" s="48">
        <v>2009</v>
      </c>
      <c r="E3" s="48">
        <v>2010</v>
      </c>
      <c r="F3" s="48">
        <v>2011</v>
      </c>
      <c r="G3" s="48">
        <v>2012</v>
      </c>
      <c r="H3" s="48">
        <v>2013</v>
      </c>
      <c r="I3" s="48">
        <v>2014</v>
      </c>
      <c r="J3" s="48">
        <v>2015</v>
      </c>
      <c r="K3" s="48">
        <v>2016</v>
      </c>
      <c r="L3" s="48">
        <v>2017</v>
      </c>
      <c r="M3" s="263">
        <v>2018</v>
      </c>
      <c r="N3" s="48">
        <v>2009</v>
      </c>
      <c r="O3" s="48">
        <v>2010</v>
      </c>
      <c r="P3" s="48">
        <v>2011</v>
      </c>
      <c r="Q3" s="48">
        <v>2012</v>
      </c>
      <c r="R3" s="48">
        <v>2013</v>
      </c>
      <c r="S3" s="48">
        <v>2014</v>
      </c>
      <c r="T3" s="206">
        <v>2015</v>
      </c>
      <c r="U3" s="206">
        <v>2015</v>
      </c>
      <c r="V3" s="48">
        <v>2016</v>
      </c>
      <c r="W3" s="48">
        <v>2017</v>
      </c>
      <c r="X3" s="263">
        <v>2018</v>
      </c>
    </row>
    <row r="4" spans="1:26" ht="24.75" customHeight="1" thickTop="1" x14ac:dyDescent="0.25">
      <c r="A4" s="73" t="s">
        <v>196</v>
      </c>
      <c r="B4" s="128" t="s">
        <v>197</v>
      </c>
      <c r="C4" s="264">
        <v>354</v>
      </c>
      <c r="D4" s="264">
        <v>279</v>
      </c>
      <c r="E4" s="264">
        <v>304</v>
      </c>
      <c r="F4" s="264">
        <v>336</v>
      </c>
      <c r="G4" s="264">
        <v>242</v>
      </c>
      <c r="H4" s="264">
        <v>263</v>
      </c>
      <c r="I4" s="264">
        <v>276</v>
      </c>
      <c r="J4" s="264">
        <v>248</v>
      </c>
      <c r="K4" s="264">
        <v>302</v>
      </c>
      <c r="L4" s="264">
        <v>337</v>
      </c>
      <c r="M4" s="266">
        <v>253</v>
      </c>
      <c r="N4" s="267">
        <v>3.1123615262880251</v>
      </c>
      <c r="O4" s="267">
        <v>3.0876494023904382</v>
      </c>
      <c r="P4" s="267">
        <v>3.387941602585534</v>
      </c>
      <c r="Q4" s="267">
        <v>3.8821490467937605</v>
      </c>
      <c r="R4" s="267">
        <v>2.9114533205004811</v>
      </c>
      <c r="S4" s="267">
        <v>3.1549904030710172</v>
      </c>
      <c r="T4" s="285">
        <v>3.37</v>
      </c>
      <c r="U4" s="285">
        <f>J4/J$21*100</f>
        <v>2.7953110910730388</v>
      </c>
      <c r="V4" s="267">
        <f>K4/K$21*100</f>
        <v>3.1880080228016463</v>
      </c>
      <c r="W4" s="267">
        <f>L4/L$21*100</f>
        <v>3.4542845428454281</v>
      </c>
      <c r="X4" s="269">
        <f>M4/M$21*100</f>
        <v>2.8195698205728297</v>
      </c>
    </row>
    <row r="5" spans="1:26" ht="26" x14ac:dyDescent="0.25">
      <c r="A5" s="130" t="s">
        <v>198</v>
      </c>
      <c r="B5" s="131" t="s">
        <v>199</v>
      </c>
      <c r="C5" s="270">
        <v>136</v>
      </c>
      <c r="D5" s="270">
        <v>75</v>
      </c>
      <c r="E5" s="270">
        <v>56</v>
      </c>
      <c r="F5" s="270">
        <v>57</v>
      </c>
      <c r="G5" s="270">
        <v>47</v>
      </c>
      <c r="H5" s="270">
        <v>36</v>
      </c>
      <c r="I5" s="270">
        <v>34</v>
      </c>
      <c r="J5" s="270">
        <v>46</v>
      </c>
      <c r="K5" s="270">
        <v>34</v>
      </c>
      <c r="L5" s="270">
        <v>37</v>
      </c>
      <c r="M5" s="272">
        <v>33</v>
      </c>
      <c r="N5" s="273">
        <v>1.1957095129242132</v>
      </c>
      <c r="O5" s="273">
        <v>0.83001328021248333</v>
      </c>
      <c r="P5" s="273">
        <v>0.62409450573944059</v>
      </c>
      <c r="Q5" s="273">
        <v>0.65857885615251299</v>
      </c>
      <c r="R5" s="267">
        <v>0.56544754571703559</v>
      </c>
      <c r="S5" s="267">
        <v>0.43186180422264875</v>
      </c>
      <c r="T5" s="285">
        <v>0.42</v>
      </c>
      <c r="U5" s="285">
        <f t="shared" ref="U5:U20" si="0">J5/J$21*100</f>
        <v>0.51848512173128936</v>
      </c>
      <c r="V5" s="267">
        <f t="shared" ref="V5:X20" si="1">K5/K$21*100</f>
        <v>0.35891481051409269</v>
      </c>
      <c r="W5" s="267">
        <f t="shared" si="1"/>
        <v>0.37925379253792535</v>
      </c>
      <c r="X5" s="269">
        <f t="shared" si="1"/>
        <v>0.36776997659645605</v>
      </c>
    </row>
    <row r="6" spans="1:26" ht="26.25" customHeight="1" x14ac:dyDescent="0.25">
      <c r="A6" s="130" t="s">
        <v>200</v>
      </c>
      <c r="B6" s="131" t="s">
        <v>201</v>
      </c>
      <c r="C6" s="270">
        <v>67</v>
      </c>
      <c r="D6" s="270">
        <v>38</v>
      </c>
      <c r="E6" s="270">
        <v>21</v>
      </c>
      <c r="F6" s="270">
        <v>20</v>
      </c>
      <c r="G6" s="270">
        <v>13</v>
      </c>
      <c r="H6" s="270">
        <v>10</v>
      </c>
      <c r="I6" s="270">
        <v>17</v>
      </c>
      <c r="J6" s="270">
        <v>20</v>
      </c>
      <c r="K6" s="270">
        <v>14</v>
      </c>
      <c r="L6" s="270">
        <v>8</v>
      </c>
      <c r="M6" s="272">
        <v>13</v>
      </c>
      <c r="N6" s="273">
        <v>0.58906277474942847</v>
      </c>
      <c r="O6" s="273">
        <v>0.42054006197432497</v>
      </c>
      <c r="P6" s="273">
        <v>0.23403543965229021</v>
      </c>
      <c r="Q6" s="273">
        <v>0.23108030040439051</v>
      </c>
      <c r="R6" s="267">
        <v>0.15640038498556302</v>
      </c>
      <c r="S6" s="267">
        <v>0.11996161228406908</v>
      </c>
      <c r="T6" s="285">
        <v>0.21</v>
      </c>
      <c r="U6" s="285">
        <f t="shared" si="0"/>
        <v>0.22542831379621281</v>
      </c>
      <c r="V6" s="267">
        <f t="shared" si="1"/>
        <v>0.1477884513881558</v>
      </c>
      <c r="W6" s="267">
        <f t="shared" si="1"/>
        <v>8.2000820008200082E-2</v>
      </c>
      <c r="X6" s="269">
        <f t="shared" si="1"/>
        <v>0.14487908168951297</v>
      </c>
    </row>
    <row r="7" spans="1:26" ht="26.25" customHeight="1" x14ac:dyDescent="0.35">
      <c r="A7" s="130" t="s">
        <v>202</v>
      </c>
      <c r="B7" s="131" t="s">
        <v>203</v>
      </c>
      <c r="C7" s="270">
        <v>210</v>
      </c>
      <c r="D7" s="270">
        <v>176</v>
      </c>
      <c r="E7" s="270">
        <v>186</v>
      </c>
      <c r="F7" s="270">
        <v>162</v>
      </c>
      <c r="G7" s="270">
        <v>155</v>
      </c>
      <c r="H7" s="270">
        <v>204</v>
      </c>
      <c r="I7" s="270">
        <v>123</v>
      </c>
      <c r="J7" s="270">
        <v>142</v>
      </c>
      <c r="K7" s="270">
        <v>172</v>
      </c>
      <c r="L7" s="270">
        <v>218</v>
      </c>
      <c r="M7" s="272">
        <v>160</v>
      </c>
      <c r="N7" s="273">
        <v>1.8463161596623878</v>
      </c>
      <c r="O7" s="273">
        <v>1.9477644975652944</v>
      </c>
      <c r="P7" s="273">
        <v>2.0728853226345705</v>
      </c>
      <c r="Q7" s="273">
        <v>1.8717504332755632</v>
      </c>
      <c r="R7" s="267">
        <v>1.8647738209817133</v>
      </c>
      <c r="S7" s="267">
        <v>2.4472168905950094</v>
      </c>
      <c r="T7" s="285">
        <v>1.5</v>
      </c>
      <c r="U7" s="285">
        <f t="shared" si="0"/>
        <v>1.6005410279531107</v>
      </c>
      <c r="V7" s="267">
        <f t="shared" si="1"/>
        <v>1.8156866884830571</v>
      </c>
      <c r="W7" s="267">
        <f t="shared" si="1"/>
        <v>2.2345223452234522</v>
      </c>
      <c r="X7" s="269">
        <f t="shared" si="1"/>
        <v>1.7831271592555444</v>
      </c>
      <c r="Y7" s="207"/>
    </row>
    <row r="8" spans="1:26" ht="39" x14ac:dyDescent="0.35">
      <c r="A8" s="130" t="s">
        <v>204</v>
      </c>
      <c r="B8" s="131" t="s">
        <v>205</v>
      </c>
      <c r="C8" s="270">
        <v>19</v>
      </c>
      <c r="D8" s="270">
        <v>12</v>
      </c>
      <c r="E8" s="270">
        <v>9</v>
      </c>
      <c r="F8" s="270">
        <v>8</v>
      </c>
      <c r="G8" s="270">
        <v>10</v>
      </c>
      <c r="H8" s="270">
        <v>8</v>
      </c>
      <c r="I8" s="270">
        <v>12</v>
      </c>
      <c r="J8" s="270">
        <v>8</v>
      </c>
      <c r="K8" s="270">
        <v>10</v>
      </c>
      <c r="L8" s="270">
        <v>9</v>
      </c>
      <c r="M8" s="272">
        <v>6</v>
      </c>
      <c r="N8" s="273">
        <v>0.16704765254088272</v>
      </c>
      <c r="O8" s="273">
        <v>0.13280212483399734</v>
      </c>
      <c r="P8" s="273">
        <v>0.10030090270812438</v>
      </c>
      <c r="Q8" s="273">
        <v>9.2432120161756212E-2</v>
      </c>
      <c r="R8" s="267">
        <v>0.1203079884504331</v>
      </c>
      <c r="S8" s="267">
        <v>9.5969289827255277E-2</v>
      </c>
      <c r="T8" s="285">
        <v>0.15</v>
      </c>
      <c r="U8" s="285">
        <f t="shared" si="0"/>
        <v>9.0171325518485113E-2</v>
      </c>
      <c r="V8" s="267">
        <f t="shared" si="1"/>
        <v>0.10556317956296843</v>
      </c>
      <c r="W8" s="267">
        <f t="shared" si="1"/>
        <v>9.2250922509225092E-2</v>
      </c>
      <c r="X8" s="269">
        <f t="shared" si="1"/>
        <v>6.6867268472082908E-2</v>
      </c>
      <c r="Y8" s="207"/>
    </row>
    <row r="9" spans="1:26" ht="14.25" customHeight="1" x14ac:dyDescent="0.35">
      <c r="A9" s="130" t="s">
        <v>206</v>
      </c>
      <c r="B9" s="131" t="s">
        <v>207</v>
      </c>
      <c r="C9" s="270">
        <v>209</v>
      </c>
      <c r="D9" s="270">
        <v>114</v>
      </c>
      <c r="E9" s="270">
        <v>70</v>
      </c>
      <c r="F9" s="270">
        <v>57</v>
      </c>
      <c r="G9" s="270">
        <v>45</v>
      </c>
      <c r="H9" s="270">
        <v>69</v>
      </c>
      <c r="I9" s="270">
        <v>54</v>
      </c>
      <c r="J9" s="270">
        <v>73</v>
      </c>
      <c r="K9" s="270">
        <v>70</v>
      </c>
      <c r="L9" s="270">
        <v>72</v>
      </c>
      <c r="M9" s="272">
        <v>54</v>
      </c>
      <c r="N9" s="273">
        <v>1.83752417794971</v>
      </c>
      <c r="O9" s="273">
        <v>1.2616201859229748</v>
      </c>
      <c r="P9" s="273">
        <v>0.7801181321743007</v>
      </c>
      <c r="Q9" s="273">
        <v>0.65857885615251299</v>
      </c>
      <c r="R9" s="267">
        <v>0.54138594802694895</v>
      </c>
      <c r="S9" s="267">
        <v>0.82773512476007682</v>
      </c>
      <c r="T9" s="285">
        <v>0.66</v>
      </c>
      <c r="U9" s="285">
        <f t="shared" si="0"/>
        <v>0.82281334535617667</v>
      </c>
      <c r="V9" s="267">
        <f t="shared" si="1"/>
        <v>0.73894225694077909</v>
      </c>
      <c r="W9" s="267">
        <f t="shared" si="1"/>
        <v>0.73800738007380073</v>
      </c>
      <c r="X9" s="269">
        <f t="shared" si="1"/>
        <v>0.60180541624874617</v>
      </c>
      <c r="Y9" s="207"/>
    </row>
    <row r="10" spans="1:26" ht="26.25" customHeight="1" x14ac:dyDescent="0.35">
      <c r="A10" s="130" t="s">
        <v>208</v>
      </c>
      <c r="B10" s="131" t="s">
        <v>209</v>
      </c>
      <c r="C10" s="270">
        <v>41</v>
      </c>
      <c r="D10" s="270">
        <v>18</v>
      </c>
      <c r="E10" s="270">
        <v>21</v>
      </c>
      <c r="F10" s="270">
        <v>11</v>
      </c>
      <c r="G10" s="270">
        <v>10</v>
      </c>
      <c r="H10" s="270">
        <v>6</v>
      </c>
      <c r="I10" s="270">
        <v>7</v>
      </c>
      <c r="J10" s="270">
        <v>16</v>
      </c>
      <c r="K10" s="270">
        <v>11</v>
      </c>
      <c r="L10" s="270">
        <v>10</v>
      </c>
      <c r="M10" s="272">
        <v>17</v>
      </c>
      <c r="N10" s="273">
        <v>0.36047125021979953</v>
      </c>
      <c r="O10" s="273">
        <v>0.19920318725099601</v>
      </c>
      <c r="P10" s="273">
        <v>0.23403543965229021</v>
      </c>
      <c r="Q10" s="273">
        <v>0.12709416522241479</v>
      </c>
      <c r="R10" s="267">
        <v>0.1203079884504331</v>
      </c>
      <c r="S10" s="267">
        <v>7.1976967370441458E-2</v>
      </c>
      <c r="T10" s="285">
        <v>0.09</v>
      </c>
      <c r="U10" s="285">
        <f t="shared" si="0"/>
        <v>0.18034265103697023</v>
      </c>
      <c r="V10" s="267">
        <f t="shared" si="1"/>
        <v>0.11611949751926527</v>
      </c>
      <c r="W10" s="267">
        <f t="shared" si="1"/>
        <v>0.1025010250102501</v>
      </c>
      <c r="X10" s="269">
        <f t="shared" si="1"/>
        <v>0.1894572606709016</v>
      </c>
      <c r="Y10" s="207"/>
    </row>
    <row r="11" spans="1:26" ht="26.25" customHeight="1" x14ac:dyDescent="0.35">
      <c r="A11" s="132"/>
      <c r="B11" s="137" t="s">
        <v>257</v>
      </c>
      <c r="C11" s="286">
        <v>1036</v>
      </c>
      <c r="D11" s="286">
        <v>712</v>
      </c>
      <c r="E11" s="286">
        <v>667</v>
      </c>
      <c r="F11" s="286">
        <v>651</v>
      </c>
      <c r="G11" s="286">
        <v>522</v>
      </c>
      <c r="H11" s="286">
        <v>596</v>
      </c>
      <c r="I11" s="286">
        <f>SUM(I4:I10)</f>
        <v>523</v>
      </c>
      <c r="J11" s="286">
        <f>SUM(J4:J10)</f>
        <v>553</v>
      </c>
      <c r="K11" s="286">
        <f>SUM(K4:K10)</f>
        <v>613</v>
      </c>
      <c r="L11" s="286">
        <f>SUM(L4:L10)</f>
        <v>691</v>
      </c>
      <c r="M11" s="287">
        <f>SUM(M4:M10)</f>
        <v>536</v>
      </c>
      <c r="N11" s="288">
        <v>9.1084930543344473</v>
      </c>
      <c r="O11" s="288">
        <v>7.8795927401505086</v>
      </c>
      <c r="P11" s="288">
        <v>7.43341134514655</v>
      </c>
      <c r="Q11" s="288">
        <v>7.5216637781629121</v>
      </c>
      <c r="R11" s="288">
        <v>6.2800769971126087</v>
      </c>
      <c r="S11" s="288">
        <v>7.1497120921305184</v>
      </c>
      <c r="T11" s="289">
        <f>SUM(T4:T10)</f>
        <v>6.4</v>
      </c>
      <c r="U11" s="289">
        <f t="shared" si="0"/>
        <v>6.2330928764652844</v>
      </c>
      <c r="V11" s="288">
        <f t="shared" si="1"/>
        <v>6.4710229072099654</v>
      </c>
      <c r="W11" s="288">
        <f t="shared" si="1"/>
        <v>7.0828208282082823</v>
      </c>
      <c r="X11" s="290">
        <f t="shared" si="1"/>
        <v>5.9734759835060744</v>
      </c>
      <c r="Y11" s="207"/>
    </row>
    <row r="12" spans="1:26" ht="39" x14ac:dyDescent="0.35">
      <c r="A12" s="130" t="s">
        <v>210</v>
      </c>
      <c r="B12" s="131" t="s">
        <v>211</v>
      </c>
      <c r="C12" s="270">
        <v>758</v>
      </c>
      <c r="D12" s="270">
        <v>516</v>
      </c>
      <c r="E12" s="270">
        <v>505</v>
      </c>
      <c r="F12" s="270">
        <v>471</v>
      </c>
      <c r="G12" s="270">
        <v>414</v>
      </c>
      <c r="H12" s="270">
        <v>404</v>
      </c>
      <c r="I12" s="270">
        <v>400</v>
      </c>
      <c r="J12" s="270">
        <v>462</v>
      </c>
      <c r="K12" s="270">
        <v>468</v>
      </c>
      <c r="L12" s="270">
        <v>475</v>
      </c>
      <c r="M12" s="272">
        <v>428</v>
      </c>
      <c r="N12" s="273">
        <v>6.6643221382099522</v>
      </c>
      <c r="O12" s="273">
        <v>5.7104913678618852</v>
      </c>
      <c r="P12" s="273">
        <v>5.627995096400312</v>
      </c>
      <c r="Q12" s="273">
        <v>5.4419410745233963</v>
      </c>
      <c r="R12" s="267">
        <v>4.9807507218479303</v>
      </c>
      <c r="S12" s="267">
        <v>4.8464491362763917</v>
      </c>
      <c r="T12" s="285">
        <v>4.8899999999999997</v>
      </c>
      <c r="U12" s="285">
        <f t="shared" si="0"/>
        <v>5.2073940486925157</v>
      </c>
      <c r="V12" s="267">
        <f t="shared" si="1"/>
        <v>4.9403568035469227</v>
      </c>
      <c r="W12" s="267">
        <f t="shared" si="1"/>
        <v>4.8687986879868799</v>
      </c>
      <c r="X12" s="269">
        <f t="shared" si="1"/>
        <v>4.7698651510085819</v>
      </c>
      <c r="Y12" s="207"/>
    </row>
    <row r="13" spans="1:26" ht="39" x14ac:dyDescent="0.35">
      <c r="A13" s="130" t="s">
        <v>212</v>
      </c>
      <c r="B13" s="131" t="s">
        <v>213</v>
      </c>
      <c r="C13" s="270">
        <v>34</v>
      </c>
      <c r="D13" s="270">
        <v>30</v>
      </c>
      <c r="E13" s="270">
        <v>22</v>
      </c>
      <c r="F13" s="270">
        <v>22</v>
      </c>
      <c r="G13" s="270">
        <v>31</v>
      </c>
      <c r="H13" s="270">
        <v>27</v>
      </c>
      <c r="I13" s="270">
        <v>20</v>
      </c>
      <c r="J13" s="270">
        <v>16</v>
      </c>
      <c r="K13" s="270">
        <v>19</v>
      </c>
      <c r="L13" s="270">
        <v>23</v>
      </c>
      <c r="M13" s="272">
        <v>13</v>
      </c>
      <c r="N13" s="273">
        <v>0.29892737823105331</v>
      </c>
      <c r="O13" s="273">
        <v>0.33200531208499334</v>
      </c>
      <c r="P13" s="273">
        <v>0.24517998439763738</v>
      </c>
      <c r="Q13" s="273">
        <v>0.25418833044482958</v>
      </c>
      <c r="R13" s="267">
        <v>0.37295476419634266</v>
      </c>
      <c r="S13" s="267">
        <v>0.32389635316698656</v>
      </c>
      <c r="T13" s="285">
        <v>0.24</v>
      </c>
      <c r="U13" s="285">
        <f t="shared" si="0"/>
        <v>0.18034265103697023</v>
      </c>
      <c r="V13" s="267">
        <f t="shared" si="1"/>
        <v>0.20057004116964</v>
      </c>
      <c r="W13" s="267">
        <f t="shared" si="1"/>
        <v>0.23575235752357526</v>
      </c>
      <c r="X13" s="269">
        <f t="shared" si="1"/>
        <v>0.14487908168951297</v>
      </c>
      <c r="Y13" s="207"/>
    </row>
    <row r="14" spans="1:26" ht="26.25" customHeight="1" x14ac:dyDescent="0.35">
      <c r="A14" s="130" t="s">
        <v>214</v>
      </c>
      <c r="B14" s="131" t="s">
        <v>215</v>
      </c>
      <c r="C14" s="270">
        <v>92</v>
      </c>
      <c r="D14" s="270">
        <v>73</v>
      </c>
      <c r="E14" s="270">
        <v>94</v>
      </c>
      <c r="F14" s="270">
        <v>74</v>
      </c>
      <c r="G14" s="270">
        <v>70</v>
      </c>
      <c r="H14" s="270">
        <v>57</v>
      </c>
      <c r="I14" s="270">
        <v>66</v>
      </c>
      <c r="J14" s="270">
        <v>67</v>
      </c>
      <c r="K14" s="270">
        <v>86</v>
      </c>
      <c r="L14" s="270">
        <v>95</v>
      </c>
      <c r="M14" s="272">
        <v>93</v>
      </c>
      <c r="N14" s="273">
        <v>0.80886231756637939</v>
      </c>
      <c r="O14" s="273">
        <v>0.80787959274015042</v>
      </c>
      <c r="P14" s="273">
        <v>1.0475872060626323</v>
      </c>
      <c r="Q14" s="273">
        <v>0.85499711149624491</v>
      </c>
      <c r="R14" s="267">
        <v>0.84215591915303178</v>
      </c>
      <c r="S14" s="267">
        <v>0.6837811900191938</v>
      </c>
      <c r="T14" s="285">
        <v>0.81</v>
      </c>
      <c r="U14" s="285">
        <f t="shared" si="0"/>
        <v>0.75518485121731294</v>
      </c>
      <c r="V14" s="267">
        <f t="shared" si="1"/>
        <v>0.90784334424152857</v>
      </c>
      <c r="W14" s="267">
        <f t="shared" si="1"/>
        <v>0.973759737597376</v>
      </c>
      <c r="X14" s="269">
        <f t="shared" si="1"/>
        <v>1.0364426613172852</v>
      </c>
      <c r="Y14" s="207"/>
    </row>
    <row r="15" spans="1:26" ht="26.25" customHeight="1" x14ac:dyDescent="0.35">
      <c r="A15" s="132"/>
      <c r="B15" s="137" t="s">
        <v>258</v>
      </c>
      <c r="C15" s="286">
        <v>884</v>
      </c>
      <c r="D15" s="286">
        <v>619</v>
      </c>
      <c r="E15" s="286">
        <v>621</v>
      </c>
      <c r="F15" s="286">
        <v>567</v>
      </c>
      <c r="G15" s="286">
        <v>515</v>
      </c>
      <c r="H15" s="286">
        <v>488</v>
      </c>
      <c r="I15" s="286">
        <f>SUM(I12:I14)</f>
        <v>486</v>
      </c>
      <c r="J15" s="286">
        <f>SUM(J12:J14)</f>
        <v>545</v>
      </c>
      <c r="K15" s="286">
        <f>SUM(K12:K14)</f>
        <v>573</v>
      </c>
      <c r="L15" s="286">
        <f>SUM(L12:L14)</f>
        <v>593</v>
      </c>
      <c r="M15" s="287">
        <f>SUM(M12:M14)</f>
        <v>534</v>
      </c>
      <c r="N15" s="288">
        <v>7.7721118340073847</v>
      </c>
      <c r="O15" s="288">
        <v>6.8503762726870283</v>
      </c>
      <c r="P15" s="288">
        <v>6.9207622868605814</v>
      </c>
      <c r="Q15" s="288">
        <v>6.5511265164644712</v>
      </c>
      <c r="R15" s="288">
        <v>6.1958614051973049</v>
      </c>
      <c r="S15" s="288">
        <v>5.8541266794625724</v>
      </c>
      <c r="T15" s="289">
        <f>SUM(T12:T14)</f>
        <v>5.9399999999999995</v>
      </c>
      <c r="U15" s="289">
        <f t="shared" si="0"/>
        <v>6.1429215509467987</v>
      </c>
      <c r="V15" s="288">
        <f t="shared" si="1"/>
        <v>6.0487701889580912</v>
      </c>
      <c r="W15" s="288">
        <f t="shared" si="1"/>
        <v>6.0783107831078311</v>
      </c>
      <c r="X15" s="290">
        <f t="shared" si="1"/>
        <v>5.9511868940153798</v>
      </c>
      <c r="Y15" s="207"/>
    </row>
    <row r="16" spans="1:26" ht="39" x14ac:dyDescent="0.35">
      <c r="A16" s="130" t="s">
        <v>216</v>
      </c>
      <c r="B16" s="131" t="s">
        <v>217</v>
      </c>
      <c r="C16" s="270">
        <v>369</v>
      </c>
      <c r="D16" s="270">
        <v>351</v>
      </c>
      <c r="E16" s="270">
        <v>299</v>
      </c>
      <c r="F16" s="270">
        <v>319</v>
      </c>
      <c r="G16" s="270">
        <v>276</v>
      </c>
      <c r="H16" s="270">
        <v>247</v>
      </c>
      <c r="I16" s="270">
        <v>269</v>
      </c>
      <c r="J16" s="270">
        <v>309</v>
      </c>
      <c r="K16" s="270">
        <v>319</v>
      </c>
      <c r="L16" s="270">
        <v>336</v>
      </c>
      <c r="M16" s="272">
        <v>266</v>
      </c>
      <c r="N16" s="273">
        <v>3.2442412519781958</v>
      </c>
      <c r="O16" s="273">
        <v>3.8844621513944224</v>
      </c>
      <c r="P16" s="273">
        <v>3.3322188788587987</v>
      </c>
      <c r="Q16" s="273">
        <v>3.6857307914500286</v>
      </c>
      <c r="R16" s="267">
        <v>3.3205004812319543</v>
      </c>
      <c r="S16" s="267">
        <v>2.9630518234165066</v>
      </c>
      <c r="T16" s="285">
        <v>3.29</v>
      </c>
      <c r="U16" s="285">
        <f t="shared" si="0"/>
        <v>3.4828674481514881</v>
      </c>
      <c r="V16" s="267">
        <f t="shared" si="1"/>
        <v>3.3674654280586935</v>
      </c>
      <c r="W16" s="267">
        <f t="shared" si="1"/>
        <v>3.4440344403444034</v>
      </c>
      <c r="X16" s="269">
        <f t="shared" si="1"/>
        <v>2.9644489022623426</v>
      </c>
      <c r="Y16" s="207"/>
    </row>
    <row r="17" spans="1:25" ht="26.25" customHeight="1" x14ac:dyDescent="0.35">
      <c r="A17" s="130" t="s">
        <v>218</v>
      </c>
      <c r="B17" s="131" t="s">
        <v>219</v>
      </c>
      <c r="C17" s="270">
        <v>8185</v>
      </c>
      <c r="D17" s="270">
        <v>6565</v>
      </c>
      <c r="E17" s="270">
        <v>6623</v>
      </c>
      <c r="F17" s="270">
        <v>6438</v>
      </c>
      <c r="G17" s="270">
        <v>6406</v>
      </c>
      <c r="H17" s="270">
        <v>6368</v>
      </c>
      <c r="I17" s="270">
        <v>6398</v>
      </c>
      <c r="J17" s="270">
        <v>6862</v>
      </c>
      <c r="K17" s="270">
        <v>7325</v>
      </c>
      <c r="L17" s="270">
        <v>7520</v>
      </c>
      <c r="M17" s="272">
        <v>7076</v>
      </c>
      <c r="N17" s="273">
        <v>71.962370318269748</v>
      </c>
      <c r="O17" s="273">
        <v>72.65382912793271</v>
      </c>
      <c r="P17" s="273">
        <v>73.81031984843419</v>
      </c>
      <c r="Q17" s="273">
        <v>74.384748700173304</v>
      </c>
      <c r="R17" s="267">
        <v>77.069297401347441</v>
      </c>
      <c r="S17" s="267">
        <v>76.391554702495199</v>
      </c>
      <c r="T17" s="285">
        <v>78.209999999999994</v>
      </c>
      <c r="U17" s="285">
        <f t="shared" si="0"/>
        <v>77.344454463480616</v>
      </c>
      <c r="V17" s="267">
        <f t="shared" si="1"/>
        <v>77.325029029874386</v>
      </c>
      <c r="W17" s="267">
        <f t="shared" si="1"/>
        <v>77.080770807708078</v>
      </c>
      <c r="X17" s="269">
        <f t="shared" si="1"/>
        <v>78.858798618076449</v>
      </c>
      <c r="Y17" s="207"/>
    </row>
    <row r="18" spans="1:25" ht="14.25" customHeight="1" x14ac:dyDescent="0.35">
      <c r="A18" s="130" t="s">
        <v>220</v>
      </c>
      <c r="B18" s="131" t="s">
        <v>221</v>
      </c>
      <c r="C18" s="270">
        <v>274</v>
      </c>
      <c r="D18" s="270">
        <v>242</v>
      </c>
      <c r="E18" s="270">
        <v>298</v>
      </c>
      <c r="F18" s="270">
        <v>246</v>
      </c>
      <c r="G18" s="270">
        <v>246</v>
      </c>
      <c r="H18" s="270">
        <v>319</v>
      </c>
      <c r="I18" s="270">
        <v>187</v>
      </c>
      <c r="J18" s="270">
        <v>230</v>
      </c>
      <c r="K18" s="270">
        <v>229</v>
      </c>
      <c r="L18" s="270">
        <v>259</v>
      </c>
      <c r="M18" s="272">
        <v>214</v>
      </c>
      <c r="N18" s="273">
        <v>2.4090029892737825</v>
      </c>
      <c r="O18" s="273">
        <v>2.6781761841522798</v>
      </c>
      <c r="P18" s="273">
        <v>3.3210743341134519</v>
      </c>
      <c r="Q18" s="273">
        <v>2.8422876949740035</v>
      </c>
      <c r="R18" s="267">
        <v>2.9595765158806544</v>
      </c>
      <c r="S18" s="267">
        <v>3.8267754318618041</v>
      </c>
      <c r="T18" s="285">
        <v>2.29</v>
      </c>
      <c r="U18" s="285">
        <f t="shared" si="0"/>
        <v>2.5924256086564474</v>
      </c>
      <c r="V18" s="267">
        <f t="shared" si="1"/>
        <v>2.4173968119919773</v>
      </c>
      <c r="W18" s="267">
        <f t="shared" si="1"/>
        <v>2.6547765477654779</v>
      </c>
      <c r="X18" s="269">
        <f t="shared" si="1"/>
        <v>2.3849325755042909</v>
      </c>
      <c r="Y18" s="207"/>
    </row>
    <row r="19" spans="1:25" ht="14.25" customHeight="1" x14ac:dyDescent="0.35">
      <c r="A19" s="130" t="s">
        <v>222</v>
      </c>
      <c r="B19" s="131" t="s">
        <v>223</v>
      </c>
      <c r="C19" s="270">
        <v>626</v>
      </c>
      <c r="D19" s="270">
        <v>547</v>
      </c>
      <c r="E19" s="270">
        <v>465</v>
      </c>
      <c r="F19" s="270">
        <v>434</v>
      </c>
      <c r="G19" s="270">
        <v>347</v>
      </c>
      <c r="H19" s="270">
        <v>318</v>
      </c>
      <c r="I19" s="270">
        <v>317</v>
      </c>
      <c r="J19" s="270">
        <v>373</v>
      </c>
      <c r="K19" s="270">
        <v>414</v>
      </c>
      <c r="L19" s="270">
        <v>357</v>
      </c>
      <c r="M19" s="272">
        <v>347</v>
      </c>
      <c r="N19" s="273">
        <v>5.503780552136452</v>
      </c>
      <c r="O19" s="273">
        <v>6.0535635236830458</v>
      </c>
      <c r="P19" s="273">
        <v>5.1822133065864255</v>
      </c>
      <c r="Q19" s="273">
        <v>5.0144425187752741</v>
      </c>
      <c r="R19" s="267">
        <v>4.1746871992300285</v>
      </c>
      <c r="S19" s="267">
        <v>3.8147792706333972</v>
      </c>
      <c r="T19" s="285">
        <v>3.88</v>
      </c>
      <c r="U19" s="285">
        <f t="shared" si="0"/>
        <v>4.2042380522993685</v>
      </c>
      <c r="V19" s="267">
        <f t="shared" si="1"/>
        <v>4.3703156339068929</v>
      </c>
      <c r="W19" s="267">
        <f t="shared" si="1"/>
        <v>3.6592865928659282</v>
      </c>
      <c r="X19" s="269">
        <f t="shared" si="1"/>
        <v>3.867157026635462</v>
      </c>
      <c r="Y19" s="207"/>
    </row>
    <row r="20" spans="1:25" ht="17.25" customHeight="1" thickBot="1" x14ac:dyDescent="0.4">
      <c r="A20" s="133"/>
      <c r="B20" s="135" t="s">
        <v>259</v>
      </c>
      <c r="C20" s="291">
        <v>9454</v>
      </c>
      <c r="D20" s="291">
        <v>7705</v>
      </c>
      <c r="E20" s="291">
        <v>7685</v>
      </c>
      <c r="F20" s="291">
        <v>7437</v>
      </c>
      <c r="G20" s="291">
        <v>7275</v>
      </c>
      <c r="H20" s="291">
        <v>7252</v>
      </c>
      <c r="I20" s="291">
        <f>SUM(I16:I19)</f>
        <v>7171</v>
      </c>
      <c r="J20" s="291">
        <f>SUM(J16:J19)</f>
        <v>7774</v>
      </c>
      <c r="K20" s="291">
        <f>SUM(K16:K19)</f>
        <v>8287</v>
      </c>
      <c r="L20" s="291">
        <f>SUM(L16:L19)</f>
        <v>8472</v>
      </c>
      <c r="M20" s="292">
        <f>SUM(M16:M19)</f>
        <v>7903</v>
      </c>
      <c r="N20" s="293">
        <v>83.119395111658179</v>
      </c>
      <c r="O20" s="293">
        <v>85.270030987162443</v>
      </c>
      <c r="P20" s="293">
        <v>85.645826367992854</v>
      </c>
      <c r="Q20" s="293">
        <v>85.927209705372604</v>
      </c>
      <c r="R20" s="293">
        <v>87.524061597690093</v>
      </c>
      <c r="S20" s="293">
        <v>86.996161228406905</v>
      </c>
      <c r="T20" s="294">
        <f>SUM(T16:T19)</f>
        <v>87.67</v>
      </c>
      <c r="U20" s="294">
        <f t="shared" si="0"/>
        <v>87.623985572587912</v>
      </c>
      <c r="V20" s="293">
        <f t="shared" si="1"/>
        <v>87.480206903831942</v>
      </c>
      <c r="W20" s="293">
        <f t="shared" si="1"/>
        <v>86.838868388683892</v>
      </c>
      <c r="X20" s="295">
        <f t="shared" si="1"/>
        <v>88.075337122478544</v>
      </c>
      <c r="Y20" s="207"/>
    </row>
    <row r="21" spans="1:25" ht="17.25" customHeight="1" thickTop="1" thickBot="1" x14ac:dyDescent="0.4">
      <c r="A21" s="134"/>
      <c r="B21" s="136" t="s">
        <v>195</v>
      </c>
      <c r="C21" s="64">
        <v>11374</v>
      </c>
      <c r="D21" s="64">
        <v>9036</v>
      </c>
      <c r="E21" s="64">
        <v>8973</v>
      </c>
      <c r="F21" s="64">
        <v>8655</v>
      </c>
      <c r="G21" s="64">
        <v>8312</v>
      </c>
      <c r="H21" s="64">
        <v>8336</v>
      </c>
      <c r="I21" s="64">
        <f>I11+I15+I20</f>
        <v>8180</v>
      </c>
      <c r="J21" s="64">
        <f>J11+J15+J20</f>
        <v>8872</v>
      </c>
      <c r="K21" s="64">
        <f>K11+K15+K20</f>
        <v>9473</v>
      </c>
      <c r="L21" s="64">
        <f>L11+L15+L20</f>
        <v>9756</v>
      </c>
      <c r="M21" s="283">
        <f>M11+M15+M20</f>
        <v>8973</v>
      </c>
      <c r="N21" s="77">
        <v>100.00000000000001</v>
      </c>
      <c r="O21" s="77">
        <v>99.999999999999972</v>
      </c>
      <c r="P21" s="77">
        <v>99.999999999999986</v>
      </c>
      <c r="Q21" s="77">
        <v>99.999999999999986</v>
      </c>
      <c r="R21" s="77">
        <v>100</v>
      </c>
      <c r="S21" s="77">
        <v>100</v>
      </c>
      <c r="T21" s="256">
        <f>T11+T15+T20</f>
        <v>100.01</v>
      </c>
      <c r="U21" s="256">
        <f>U20+U15+U11</f>
        <v>99.999999999999986</v>
      </c>
      <c r="V21" s="77">
        <f>V20+V15+V11</f>
        <v>100</v>
      </c>
      <c r="W21" s="77">
        <f>W20+W15+W11</f>
        <v>100.00000000000001</v>
      </c>
      <c r="X21" s="284">
        <f>X20+X15+X11</f>
        <v>100</v>
      </c>
      <c r="Y21" s="208"/>
    </row>
    <row r="22" spans="1:25" ht="6.75" customHeight="1" x14ac:dyDescent="0.25"/>
    <row r="23" spans="1:25" ht="13.5" x14ac:dyDescent="0.35">
      <c r="A23" s="129" t="s">
        <v>315</v>
      </c>
    </row>
  </sheetData>
  <mergeCells count="5">
    <mergeCell ref="N2:X2"/>
    <mergeCell ref="C2:M2"/>
    <mergeCell ref="A1:X1"/>
    <mergeCell ref="A2:A3"/>
    <mergeCell ref="B2:B3"/>
  </mergeCells>
  <pageMargins left="0.98425196850393704" right="0.43307086614173229" top="0.98425196850393704" bottom="0.43307086614173229" header="0.70866141732283472" footer="0.27559055118110237"/>
  <pageSetup paperSize="9" scale="86" fitToHeight="0" orientation="landscape" r:id="rId1"/>
  <headerFooter alignWithMargins="0">
    <oddHeader xml:space="preserve">&amp;R&amp;"Times New Roman CE,Normálne"&amp;9Tabuľka č. 13
</oddHeader>
    <oddFooter xml:space="preserve">&amp;L&amp;"Arial CE,Kurzíva"&amp;10Pozn.: Údaje sú spracované k 18.01.2019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view="pageLayout" topLeftCell="A76" zoomScaleNormal="100" workbookViewId="0">
      <selection activeCell="B100" sqref="B100"/>
    </sheetView>
  </sheetViews>
  <sheetFormatPr defaultRowHeight="15.5" x14ac:dyDescent="0.35"/>
  <cols>
    <col min="1" max="1" width="7.07421875" style="140" customWidth="1"/>
    <col min="2" max="2" width="37.84375" style="140" customWidth="1"/>
    <col min="3" max="4" width="7.3828125" style="140" customWidth="1"/>
    <col min="5" max="5" width="9.921875" style="140" customWidth="1"/>
  </cols>
  <sheetData>
    <row r="1" spans="1:11" s="138" customFormat="1" ht="15" x14ac:dyDescent="0.3">
      <c r="A1" s="398" t="s">
        <v>266</v>
      </c>
      <c r="B1" s="398"/>
      <c r="C1" s="398"/>
      <c r="D1" s="398"/>
      <c r="E1" s="398"/>
    </row>
    <row r="2" spans="1:11" s="138" customFormat="1" ht="4.5" customHeight="1" thickBot="1" x14ac:dyDescent="0.35">
      <c r="A2" s="139"/>
      <c r="B2" s="140"/>
      <c r="C2" s="140"/>
      <c r="D2" s="140"/>
      <c r="E2" s="140"/>
    </row>
    <row r="3" spans="1:11" s="138" customFormat="1" ht="12.75" customHeight="1" x14ac:dyDescent="0.3">
      <c r="A3" s="382" t="s">
        <v>15</v>
      </c>
      <c r="B3" s="388" t="s">
        <v>16</v>
      </c>
      <c r="C3" s="386" t="s">
        <v>17</v>
      </c>
      <c r="D3" s="399"/>
      <c r="E3" s="218" t="s">
        <v>272</v>
      </c>
    </row>
    <row r="4" spans="1:11" s="138" customFormat="1" ht="12.75" customHeight="1" thickBot="1" x14ac:dyDescent="0.3">
      <c r="A4" s="383"/>
      <c r="B4" s="389"/>
      <c r="C4" s="141">
        <v>2018</v>
      </c>
      <c r="D4" s="217">
        <v>2017</v>
      </c>
      <c r="E4" s="219" t="s">
        <v>322</v>
      </c>
    </row>
    <row r="5" spans="1:11" s="138" customFormat="1" ht="13.5" customHeight="1" thickTop="1" x14ac:dyDescent="0.3">
      <c r="A5" s="142" t="s">
        <v>18</v>
      </c>
      <c r="B5" s="143" t="s">
        <v>19</v>
      </c>
      <c r="C5" s="220">
        <v>2265</v>
      </c>
      <c r="D5" s="220">
        <v>2135</v>
      </c>
      <c r="E5" s="318">
        <f>C5/D5</f>
        <v>1.0608899297423888</v>
      </c>
    </row>
    <row r="6" spans="1:11" s="138" customFormat="1" ht="13.5" customHeight="1" x14ac:dyDescent="0.3">
      <c r="A6" s="142" t="s">
        <v>20</v>
      </c>
      <c r="B6" s="143" t="s">
        <v>21</v>
      </c>
      <c r="C6" s="220">
        <v>1349</v>
      </c>
      <c r="D6" s="220">
        <v>1965</v>
      </c>
      <c r="E6" s="317">
        <f>C6/D6</f>
        <v>0.68651399491094145</v>
      </c>
    </row>
    <row r="7" spans="1:11" s="138" customFormat="1" ht="13.5" customHeight="1" x14ac:dyDescent="0.35">
      <c r="A7" s="144" t="s">
        <v>22</v>
      </c>
      <c r="B7" s="143" t="s">
        <v>23</v>
      </c>
      <c r="C7" s="220">
        <v>726</v>
      </c>
      <c r="D7" s="220">
        <v>251</v>
      </c>
      <c r="E7" s="317">
        <f t="shared" ref="E7:E13" si="0">C7/D7</f>
        <v>2.8924302788844622</v>
      </c>
      <c r="H7" s="307"/>
      <c r="I7" s="209"/>
      <c r="J7" s="209"/>
    </row>
    <row r="8" spans="1:11" s="138" customFormat="1" ht="13.5" customHeight="1" x14ac:dyDescent="0.35">
      <c r="A8" s="142" t="s">
        <v>24</v>
      </c>
      <c r="B8" s="143" t="s">
        <v>25</v>
      </c>
      <c r="C8" s="220">
        <v>5532</v>
      </c>
      <c r="D8" s="220">
        <v>4832</v>
      </c>
      <c r="E8" s="317">
        <f t="shared" si="0"/>
        <v>1.1448675496688743</v>
      </c>
      <c r="H8" s="213"/>
      <c r="I8" s="213"/>
      <c r="J8" s="213"/>
      <c r="K8" s="213"/>
    </row>
    <row r="9" spans="1:11" s="138" customFormat="1" ht="13.5" customHeight="1" x14ac:dyDescent="0.35">
      <c r="A9" s="142" t="s">
        <v>26</v>
      </c>
      <c r="B9" s="143" t="s">
        <v>27</v>
      </c>
      <c r="C9" s="220">
        <v>3</v>
      </c>
      <c r="D9" s="220">
        <v>14</v>
      </c>
      <c r="E9" s="317">
        <f t="shared" si="0"/>
        <v>0.21428571428571427</v>
      </c>
      <c r="H9" s="213"/>
      <c r="I9" s="213"/>
      <c r="J9" s="213"/>
      <c r="K9" s="213"/>
    </row>
    <row r="10" spans="1:11" s="138" customFormat="1" ht="13.5" customHeight="1" x14ac:dyDescent="0.35">
      <c r="A10" s="146" t="s">
        <v>28</v>
      </c>
      <c r="B10" s="143" t="s">
        <v>29</v>
      </c>
      <c r="C10" s="220">
        <v>741</v>
      </c>
      <c r="D10" s="220">
        <v>884</v>
      </c>
      <c r="E10" s="317">
        <f t="shared" si="0"/>
        <v>0.83823529411764708</v>
      </c>
      <c r="H10" s="213"/>
      <c r="I10" s="213"/>
      <c r="J10" s="213"/>
      <c r="K10" s="213"/>
    </row>
    <row r="11" spans="1:11" s="138" customFormat="1" ht="13.5" customHeight="1" x14ac:dyDescent="0.35">
      <c r="A11" s="142" t="s">
        <v>260</v>
      </c>
      <c r="B11" s="143" t="s">
        <v>261</v>
      </c>
      <c r="C11" s="220">
        <v>0</v>
      </c>
      <c r="D11" s="220">
        <v>2</v>
      </c>
      <c r="E11" s="317">
        <f t="shared" si="0"/>
        <v>0</v>
      </c>
      <c r="H11" s="213"/>
      <c r="I11" s="213"/>
      <c r="J11" s="213"/>
      <c r="K11" s="213"/>
    </row>
    <row r="12" spans="1:11" s="138" customFormat="1" ht="13.5" customHeight="1" x14ac:dyDescent="0.35">
      <c r="A12" s="142" t="s">
        <v>30</v>
      </c>
      <c r="B12" s="143" t="s">
        <v>31</v>
      </c>
      <c r="C12" s="220">
        <v>241</v>
      </c>
      <c r="D12" s="220">
        <v>463</v>
      </c>
      <c r="E12" s="317">
        <f t="shared" si="0"/>
        <v>0.52051835853131745</v>
      </c>
      <c r="H12" s="213"/>
      <c r="I12" s="213"/>
      <c r="J12" s="213"/>
      <c r="K12" s="213"/>
    </row>
    <row r="13" spans="1:11" s="138" customFormat="1" ht="13.5" customHeight="1" x14ac:dyDescent="0.35">
      <c r="A13" s="142" t="s">
        <v>32</v>
      </c>
      <c r="B13" s="143" t="s">
        <v>33</v>
      </c>
      <c r="C13" s="220">
        <v>11</v>
      </c>
      <c r="D13" s="220">
        <v>9</v>
      </c>
      <c r="E13" s="317">
        <f t="shared" si="0"/>
        <v>1.2222222222222223</v>
      </c>
      <c r="H13" s="213"/>
      <c r="I13" s="213"/>
      <c r="J13" s="213"/>
      <c r="K13" s="213"/>
    </row>
    <row r="14" spans="1:11" s="138" customFormat="1" ht="13.5" customHeight="1" x14ac:dyDescent="0.35">
      <c r="A14" s="142" t="s">
        <v>34</v>
      </c>
      <c r="B14" s="143" t="s">
        <v>310</v>
      </c>
      <c r="C14" s="220">
        <v>0</v>
      </c>
      <c r="D14" s="220">
        <v>0</v>
      </c>
      <c r="E14" s="317" t="s">
        <v>296</v>
      </c>
      <c r="H14" s="213"/>
      <c r="I14" s="213"/>
      <c r="J14" s="213"/>
      <c r="K14" s="213"/>
    </row>
    <row r="15" spans="1:11" s="138" customFormat="1" ht="13.5" customHeight="1" thickBot="1" x14ac:dyDescent="0.4">
      <c r="A15" s="155" t="s">
        <v>35</v>
      </c>
      <c r="B15" s="216" t="s">
        <v>303</v>
      </c>
      <c r="C15" s="220">
        <v>859</v>
      </c>
      <c r="D15" s="220">
        <v>481</v>
      </c>
      <c r="E15" s="316">
        <f>C15/D15</f>
        <v>1.7858627858627858</v>
      </c>
      <c r="H15" s="213"/>
      <c r="I15" s="213"/>
      <c r="J15" s="213"/>
      <c r="K15" s="213"/>
    </row>
    <row r="16" spans="1:11" s="138" customFormat="1" ht="13.5" customHeight="1" thickBot="1" x14ac:dyDescent="0.4">
      <c r="A16" s="147"/>
      <c r="B16" s="148" t="s">
        <v>36</v>
      </c>
      <c r="C16" s="221">
        <f>SUM(C5:C15)</f>
        <v>11727</v>
      </c>
      <c r="D16" s="221">
        <f>SUM(D5:D15)</f>
        <v>11036</v>
      </c>
      <c r="E16" s="313">
        <f>C16/D16</f>
        <v>1.0626132656759695</v>
      </c>
      <c r="H16" s="213"/>
      <c r="I16" s="213"/>
      <c r="J16" s="213"/>
      <c r="K16" s="213"/>
    </row>
    <row r="17" spans="1:11" s="149" customFormat="1" ht="4.5" customHeight="1" thickBot="1" x14ac:dyDescent="0.4">
      <c r="A17" s="140"/>
      <c r="B17" s="140"/>
      <c r="C17" s="222"/>
      <c r="D17" s="223"/>
      <c r="E17" s="315"/>
      <c r="H17" s="214"/>
      <c r="I17" s="214"/>
      <c r="J17" s="214"/>
      <c r="K17" s="214"/>
    </row>
    <row r="18" spans="1:11" s="138" customFormat="1" ht="12.75" customHeight="1" x14ac:dyDescent="0.35">
      <c r="A18" s="382" t="s">
        <v>15</v>
      </c>
      <c r="B18" s="384" t="s">
        <v>37</v>
      </c>
      <c r="C18" s="386" t="s">
        <v>17</v>
      </c>
      <c r="D18" s="387"/>
      <c r="E18" s="226" t="s">
        <v>272</v>
      </c>
      <c r="G18" s="396"/>
      <c r="H18" s="397"/>
      <c r="I18" s="209"/>
      <c r="J18" s="209"/>
      <c r="K18" s="214"/>
    </row>
    <row r="19" spans="1:11" s="138" customFormat="1" ht="12.75" customHeight="1" thickBot="1" x14ac:dyDescent="0.4">
      <c r="A19" s="383"/>
      <c r="B19" s="385"/>
      <c r="C19" s="141">
        <v>2018</v>
      </c>
      <c r="D19" s="217">
        <v>2017</v>
      </c>
      <c r="E19" s="342" t="s">
        <v>322</v>
      </c>
      <c r="G19" s="213"/>
      <c r="H19" s="210"/>
      <c r="I19" s="213"/>
      <c r="J19" s="213"/>
    </row>
    <row r="20" spans="1:11" s="138" customFormat="1" ht="13.5" customHeight="1" thickTop="1" x14ac:dyDescent="0.35">
      <c r="A20" s="142" t="s">
        <v>38</v>
      </c>
      <c r="B20" s="143" t="s">
        <v>283</v>
      </c>
      <c r="C20" s="220">
        <v>347</v>
      </c>
      <c r="D20" s="220">
        <v>178</v>
      </c>
      <c r="E20" s="314">
        <f t="shared" ref="E20:E27" si="1">C20/D20</f>
        <v>1.949438202247191</v>
      </c>
      <c r="G20" s="215"/>
      <c r="I20" s="213"/>
      <c r="J20" s="213"/>
    </row>
    <row r="21" spans="1:11" s="138" customFormat="1" ht="13.5" customHeight="1" x14ac:dyDescent="0.35">
      <c r="A21" s="142" t="s">
        <v>39</v>
      </c>
      <c r="B21" s="143" t="s">
        <v>21</v>
      </c>
      <c r="C21" s="220">
        <v>284</v>
      </c>
      <c r="D21" s="220">
        <v>523</v>
      </c>
      <c r="E21" s="314">
        <f t="shared" si="1"/>
        <v>0.54302103250478007</v>
      </c>
      <c r="G21" s="213"/>
      <c r="H21" s="210"/>
      <c r="I21" s="213"/>
      <c r="J21" s="213"/>
    </row>
    <row r="22" spans="1:11" s="138" customFormat="1" ht="13.5" customHeight="1" x14ac:dyDescent="0.35">
      <c r="A22" s="144" t="s">
        <v>40</v>
      </c>
      <c r="B22" s="150" t="s">
        <v>23</v>
      </c>
      <c r="C22" s="220">
        <v>34</v>
      </c>
      <c r="D22" s="220">
        <v>6</v>
      </c>
      <c r="E22" s="314">
        <f t="shared" si="1"/>
        <v>5.666666666666667</v>
      </c>
      <c r="G22" s="213"/>
      <c r="H22" s="210"/>
      <c r="I22" s="213"/>
      <c r="J22" s="213"/>
    </row>
    <row r="23" spans="1:11" s="138" customFormat="1" ht="13.5" customHeight="1" x14ac:dyDescent="0.35">
      <c r="A23" s="144" t="s">
        <v>41</v>
      </c>
      <c r="B23" s="143" t="s">
        <v>42</v>
      </c>
      <c r="C23" s="220">
        <v>5071</v>
      </c>
      <c r="D23" s="220">
        <v>3860</v>
      </c>
      <c r="E23" s="314">
        <f t="shared" si="1"/>
        <v>1.3137305699481865</v>
      </c>
      <c r="G23" s="213"/>
      <c r="H23" s="210"/>
      <c r="I23" s="213"/>
      <c r="J23" s="213"/>
    </row>
    <row r="24" spans="1:11" s="138" customFormat="1" ht="13.5" customHeight="1" x14ac:dyDescent="0.35">
      <c r="A24" s="146" t="s">
        <v>43</v>
      </c>
      <c r="B24" s="143" t="s">
        <v>29</v>
      </c>
      <c r="C24" s="220">
        <v>23</v>
      </c>
      <c r="D24" s="220">
        <v>24</v>
      </c>
      <c r="E24" s="314">
        <f t="shared" si="1"/>
        <v>0.95833333333333337</v>
      </c>
      <c r="G24" s="213"/>
      <c r="H24" s="210"/>
      <c r="I24" s="213"/>
      <c r="J24" s="213"/>
    </row>
    <row r="25" spans="1:11" s="138" customFormat="1" ht="13.5" customHeight="1" x14ac:dyDescent="0.35">
      <c r="A25" s="142" t="s">
        <v>44</v>
      </c>
      <c r="B25" s="143" t="s">
        <v>31</v>
      </c>
      <c r="C25" s="220">
        <v>1</v>
      </c>
      <c r="D25" s="220">
        <v>7</v>
      </c>
      <c r="E25" s="314">
        <f t="shared" si="1"/>
        <v>0.14285714285714285</v>
      </c>
      <c r="G25" s="213"/>
      <c r="H25" s="210"/>
      <c r="I25" s="213"/>
      <c r="J25" s="213"/>
    </row>
    <row r="26" spans="1:11" s="138" customFormat="1" ht="13.5" customHeight="1" thickBot="1" x14ac:dyDescent="0.4">
      <c r="A26" s="146" t="s">
        <v>45</v>
      </c>
      <c r="B26" s="143" t="s">
        <v>303</v>
      </c>
      <c r="C26" s="220">
        <v>103</v>
      </c>
      <c r="D26" s="220">
        <v>3</v>
      </c>
      <c r="E26" s="314">
        <f t="shared" si="1"/>
        <v>34.333333333333336</v>
      </c>
      <c r="G26" s="214"/>
      <c r="H26" s="210"/>
      <c r="I26" s="214"/>
      <c r="J26" s="214"/>
    </row>
    <row r="27" spans="1:11" s="138" customFormat="1" ht="13.5" customHeight="1" thickBot="1" x14ac:dyDescent="0.35">
      <c r="A27" s="147"/>
      <c r="B27" s="148" t="s">
        <v>46</v>
      </c>
      <c r="C27" s="221">
        <f>SUM(C20:C26)</f>
        <v>5863</v>
      </c>
      <c r="D27" s="221">
        <f>SUM(D20:D26)</f>
        <v>4601</v>
      </c>
      <c r="E27" s="313">
        <f t="shared" si="1"/>
        <v>1.2742881982177787</v>
      </c>
    </row>
    <row r="28" spans="1:11" s="149" customFormat="1" ht="4.5" customHeight="1" thickBot="1" x14ac:dyDescent="0.35">
      <c r="A28" s="140"/>
      <c r="B28" s="148"/>
      <c r="C28" s="221"/>
      <c r="D28" s="221"/>
      <c r="E28" s="313"/>
    </row>
    <row r="29" spans="1:11" s="138" customFormat="1" ht="12.75" customHeight="1" x14ac:dyDescent="0.3">
      <c r="A29" s="382" t="s">
        <v>15</v>
      </c>
      <c r="B29" s="388" t="s">
        <v>47</v>
      </c>
      <c r="C29" s="386" t="s">
        <v>17</v>
      </c>
      <c r="D29" s="387"/>
      <c r="E29" s="226" t="s">
        <v>272</v>
      </c>
    </row>
    <row r="30" spans="1:11" s="138" customFormat="1" ht="12.75" customHeight="1" thickBot="1" x14ac:dyDescent="0.3">
      <c r="A30" s="383"/>
      <c r="B30" s="389"/>
      <c r="C30" s="141">
        <v>2018</v>
      </c>
      <c r="D30" s="217">
        <v>2017</v>
      </c>
      <c r="E30" s="342" t="s">
        <v>322</v>
      </c>
    </row>
    <row r="31" spans="1:11" s="138" customFormat="1" ht="13.5" customHeight="1" thickTop="1" x14ac:dyDescent="0.3">
      <c r="A31" s="142" t="s">
        <v>48</v>
      </c>
      <c r="B31" s="143" t="s">
        <v>283</v>
      </c>
      <c r="C31" s="220">
        <v>7806</v>
      </c>
      <c r="D31" s="220">
        <v>6379</v>
      </c>
      <c r="E31" s="314">
        <f t="shared" ref="E31:E37" si="2">C31/D31</f>
        <v>1.2237027747295814</v>
      </c>
    </row>
    <row r="32" spans="1:11" s="138" customFormat="1" ht="13.5" customHeight="1" x14ac:dyDescent="0.3">
      <c r="A32" s="142" t="s">
        <v>49</v>
      </c>
      <c r="B32" s="145" t="s">
        <v>21</v>
      </c>
      <c r="C32" s="220">
        <v>2002</v>
      </c>
      <c r="D32" s="220">
        <v>1976</v>
      </c>
      <c r="E32" s="314">
        <f t="shared" si="2"/>
        <v>1.013157894736842</v>
      </c>
    </row>
    <row r="33" spans="1:5" s="138" customFormat="1" ht="13.5" customHeight="1" x14ac:dyDescent="0.3">
      <c r="A33" s="144" t="s">
        <v>50</v>
      </c>
      <c r="B33" s="152" t="s">
        <v>23</v>
      </c>
      <c r="C33" s="220">
        <v>397</v>
      </c>
      <c r="D33" s="220">
        <v>160</v>
      </c>
      <c r="E33" s="314">
        <f t="shared" si="2"/>
        <v>2.4812500000000002</v>
      </c>
    </row>
    <row r="34" spans="1:5" s="138" customFormat="1" ht="13.5" customHeight="1" x14ac:dyDescent="0.3">
      <c r="A34" s="146" t="s">
        <v>51</v>
      </c>
      <c r="B34" s="145" t="s">
        <v>29</v>
      </c>
      <c r="C34" s="220">
        <v>2718</v>
      </c>
      <c r="D34" s="220">
        <v>3075</v>
      </c>
      <c r="E34" s="314">
        <f t="shared" si="2"/>
        <v>0.88390243902439025</v>
      </c>
    </row>
    <row r="35" spans="1:5" s="138" customFormat="1" ht="13.5" customHeight="1" x14ac:dyDescent="0.3">
      <c r="A35" s="142" t="s">
        <v>52</v>
      </c>
      <c r="B35" s="145" t="s">
        <v>53</v>
      </c>
      <c r="C35" s="220">
        <v>21</v>
      </c>
      <c r="D35" s="220">
        <v>18</v>
      </c>
      <c r="E35" s="314">
        <f t="shared" si="2"/>
        <v>1.1666666666666667</v>
      </c>
    </row>
    <row r="36" spans="1:5" s="138" customFormat="1" ht="13.5" customHeight="1" thickBot="1" x14ac:dyDescent="0.35">
      <c r="A36" s="146" t="s">
        <v>54</v>
      </c>
      <c r="B36" s="145" t="s">
        <v>303</v>
      </c>
      <c r="C36" s="220">
        <v>4325</v>
      </c>
      <c r="D36" s="220">
        <v>3277</v>
      </c>
      <c r="E36" s="314">
        <f t="shared" si="2"/>
        <v>1.3198046994202015</v>
      </c>
    </row>
    <row r="37" spans="1:5" s="138" customFormat="1" ht="13.5" customHeight="1" thickBot="1" x14ac:dyDescent="0.35">
      <c r="A37" s="147"/>
      <c r="B37" s="148" t="s">
        <v>55</v>
      </c>
      <c r="C37" s="221">
        <f>SUM(C31:C36)</f>
        <v>17269</v>
      </c>
      <c r="D37" s="221">
        <f>SUM(D31:D36)</f>
        <v>14885</v>
      </c>
      <c r="E37" s="313">
        <f t="shared" si="2"/>
        <v>1.160161236143769</v>
      </c>
    </row>
    <row r="38" spans="1:5" ht="4.5" customHeight="1" thickBot="1" x14ac:dyDescent="0.4">
      <c r="C38" s="222"/>
      <c r="D38" s="222"/>
      <c r="E38" s="314"/>
    </row>
    <row r="39" spans="1:5" ht="12.75" customHeight="1" x14ac:dyDescent="0.35">
      <c r="A39" s="390" t="s">
        <v>15</v>
      </c>
      <c r="B39" s="392" t="s">
        <v>56</v>
      </c>
      <c r="C39" s="394" t="s">
        <v>17</v>
      </c>
      <c r="D39" s="395"/>
      <c r="E39" s="350" t="s">
        <v>272</v>
      </c>
    </row>
    <row r="40" spans="1:5" ht="12.75" customHeight="1" thickBot="1" x14ac:dyDescent="0.4">
      <c r="A40" s="391"/>
      <c r="B40" s="393"/>
      <c r="C40" s="351">
        <v>2018</v>
      </c>
      <c r="D40" s="351">
        <v>2017</v>
      </c>
      <c r="E40" s="352" t="s">
        <v>322</v>
      </c>
    </row>
    <row r="41" spans="1:5" ht="13.5" customHeight="1" thickTop="1" x14ac:dyDescent="0.35">
      <c r="A41" s="353" t="s">
        <v>277</v>
      </c>
      <c r="B41" s="354" t="s">
        <v>283</v>
      </c>
      <c r="C41" s="355">
        <v>15691</v>
      </c>
      <c r="D41" s="355">
        <v>15945</v>
      </c>
      <c r="E41" s="356">
        <f t="shared" ref="E41:E47" si="3">C41/D41</f>
        <v>0.98407024145500155</v>
      </c>
    </row>
    <row r="42" spans="1:5" ht="13.5" customHeight="1" x14ac:dyDescent="0.35">
      <c r="A42" s="353" t="s">
        <v>278</v>
      </c>
      <c r="B42" s="354" t="s">
        <v>21</v>
      </c>
      <c r="C42" s="355">
        <v>9123</v>
      </c>
      <c r="D42" s="355">
        <v>2361</v>
      </c>
      <c r="E42" s="356">
        <f t="shared" si="3"/>
        <v>3.8640406607369759</v>
      </c>
    </row>
    <row r="43" spans="1:5" ht="13.5" customHeight="1" x14ac:dyDescent="0.35">
      <c r="A43" s="357" t="s">
        <v>279</v>
      </c>
      <c r="B43" s="358" t="s">
        <v>23</v>
      </c>
      <c r="C43" s="355">
        <v>56</v>
      </c>
      <c r="D43" s="355">
        <v>19</v>
      </c>
      <c r="E43" s="356">
        <f t="shared" si="3"/>
        <v>2.9473684210526314</v>
      </c>
    </row>
    <row r="44" spans="1:5" ht="13.5" customHeight="1" x14ac:dyDescent="0.35">
      <c r="A44" s="359" t="s">
        <v>280</v>
      </c>
      <c r="B44" s="354" t="s">
        <v>29</v>
      </c>
      <c r="C44" s="355">
        <v>890</v>
      </c>
      <c r="D44" s="355">
        <v>1121</v>
      </c>
      <c r="E44" s="356">
        <f t="shared" si="3"/>
        <v>0.79393398751115074</v>
      </c>
    </row>
    <row r="45" spans="1:5" s="138" customFormat="1" ht="13.5" customHeight="1" x14ac:dyDescent="0.3">
      <c r="A45" s="353" t="s">
        <v>281</v>
      </c>
      <c r="B45" s="354" t="s">
        <v>31</v>
      </c>
      <c r="C45" s="355">
        <v>9</v>
      </c>
      <c r="D45" s="355">
        <v>22</v>
      </c>
      <c r="E45" s="356">
        <f t="shared" si="3"/>
        <v>0.40909090909090912</v>
      </c>
    </row>
    <row r="46" spans="1:5" s="138" customFormat="1" ht="13.5" customHeight="1" thickBot="1" x14ac:dyDescent="0.35">
      <c r="A46" s="359" t="s">
        <v>282</v>
      </c>
      <c r="B46" s="360" t="s">
        <v>303</v>
      </c>
      <c r="C46" s="355">
        <v>0</v>
      </c>
      <c r="D46" s="355">
        <v>1</v>
      </c>
      <c r="E46" s="356">
        <f t="shared" si="3"/>
        <v>0</v>
      </c>
    </row>
    <row r="47" spans="1:5" ht="13.5" customHeight="1" thickBot="1" x14ac:dyDescent="0.4">
      <c r="A47" s="361"/>
      <c r="B47" s="362" t="s">
        <v>57</v>
      </c>
      <c r="C47" s="363">
        <f>SUM(C41:C46)</f>
        <v>25769</v>
      </c>
      <c r="D47" s="363">
        <f>SUM(D41:D46)</f>
        <v>19469</v>
      </c>
      <c r="E47" s="364">
        <f t="shared" si="3"/>
        <v>1.3235913503518413</v>
      </c>
    </row>
    <row r="48" spans="1:5" ht="4.5" customHeight="1" thickBot="1" x14ac:dyDescent="0.4">
      <c r="C48" s="222"/>
      <c r="D48" s="222"/>
      <c r="E48" s="314"/>
    </row>
    <row r="49" spans="1:5" ht="12.75" customHeight="1" x14ac:dyDescent="0.35">
      <c r="A49" s="382" t="s">
        <v>15</v>
      </c>
      <c r="B49" s="384" t="s">
        <v>27</v>
      </c>
      <c r="C49" s="386" t="s">
        <v>17</v>
      </c>
      <c r="D49" s="387"/>
      <c r="E49" s="226" t="s">
        <v>272</v>
      </c>
    </row>
    <row r="50" spans="1:5" ht="12.75" customHeight="1" thickBot="1" x14ac:dyDescent="0.4">
      <c r="A50" s="383"/>
      <c r="B50" s="385"/>
      <c r="C50" s="141">
        <v>2018</v>
      </c>
      <c r="D50" s="141">
        <v>2017</v>
      </c>
      <c r="E50" s="342" t="s">
        <v>322</v>
      </c>
    </row>
    <row r="51" spans="1:5" ht="13.5" customHeight="1" thickTop="1" x14ac:dyDescent="0.35">
      <c r="A51" s="142" t="s">
        <v>58</v>
      </c>
      <c r="B51" s="143" t="s">
        <v>283</v>
      </c>
      <c r="C51" s="224">
        <v>20</v>
      </c>
      <c r="D51" s="224">
        <v>20</v>
      </c>
      <c r="E51" s="314">
        <f>C51/D51</f>
        <v>1</v>
      </c>
    </row>
    <row r="52" spans="1:5" ht="13.5" customHeight="1" x14ac:dyDescent="0.35">
      <c r="A52" s="142" t="s">
        <v>59</v>
      </c>
      <c r="B52" s="143" t="s">
        <v>21</v>
      </c>
      <c r="C52" s="224">
        <v>0</v>
      </c>
      <c r="D52" s="224">
        <v>0</v>
      </c>
      <c r="E52" s="314" t="s">
        <v>296</v>
      </c>
    </row>
    <row r="53" spans="1:5" ht="13.5" customHeight="1" x14ac:dyDescent="0.35">
      <c r="A53" s="146" t="s">
        <v>60</v>
      </c>
      <c r="B53" s="154" t="s">
        <v>23</v>
      </c>
      <c r="C53" s="224">
        <v>0</v>
      </c>
      <c r="D53" s="224">
        <v>2</v>
      </c>
      <c r="E53" s="314">
        <f>C53/D53</f>
        <v>0</v>
      </c>
    </row>
    <row r="54" spans="1:5" ht="13.5" customHeight="1" x14ac:dyDescent="0.35">
      <c r="A54" s="144" t="s">
        <v>61</v>
      </c>
      <c r="B54" s="143" t="s">
        <v>25</v>
      </c>
      <c r="C54" s="224">
        <v>3</v>
      </c>
      <c r="D54" s="224">
        <v>14</v>
      </c>
      <c r="E54" s="314">
        <f>C54/D54</f>
        <v>0.21428571428571427</v>
      </c>
    </row>
    <row r="55" spans="1:5" ht="13.5" customHeight="1" x14ac:dyDescent="0.35">
      <c r="A55" s="146" t="s">
        <v>62</v>
      </c>
      <c r="B55" s="143" t="s">
        <v>29</v>
      </c>
      <c r="C55" s="224">
        <v>0</v>
      </c>
      <c r="D55" s="224">
        <v>0</v>
      </c>
      <c r="E55" s="314" t="s">
        <v>296</v>
      </c>
    </row>
    <row r="56" spans="1:5" s="138" customFormat="1" ht="13.5" customHeight="1" thickBot="1" x14ac:dyDescent="0.35">
      <c r="A56" s="151" t="s">
        <v>63</v>
      </c>
      <c r="B56" s="153" t="s">
        <v>303</v>
      </c>
      <c r="C56" s="224">
        <v>0</v>
      </c>
      <c r="D56" s="224">
        <v>2</v>
      </c>
      <c r="E56" s="314" t="s">
        <v>296</v>
      </c>
    </row>
    <row r="57" spans="1:5" ht="13.5" customHeight="1" thickBot="1" x14ac:dyDescent="0.4">
      <c r="A57" s="147"/>
      <c r="B57" s="148" t="s">
        <v>64</v>
      </c>
      <c r="C57" s="221">
        <f>SUM(C51:C56)</f>
        <v>23</v>
      </c>
      <c r="D57" s="221">
        <f>SUM(D51:D56)</f>
        <v>38</v>
      </c>
      <c r="E57" s="313">
        <f>C57/D57</f>
        <v>0.60526315789473684</v>
      </c>
    </row>
    <row r="58" spans="1:5" ht="4.5" customHeight="1" thickBot="1" x14ac:dyDescent="0.4">
      <c r="C58" s="222"/>
      <c r="D58" s="222"/>
      <c r="E58" s="314"/>
    </row>
    <row r="59" spans="1:5" ht="12.75" customHeight="1" x14ac:dyDescent="0.35">
      <c r="A59" s="382" t="s">
        <v>15</v>
      </c>
      <c r="B59" s="384" t="s">
        <v>65</v>
      </c>
      <c r="C59" s="386" t="s">
        <v>17</v>
      </c>
      <c r="D59" s="387"/>
      <c r="E59" s="226" t="s">
        <v>272</v>
      </c>
    </row>
    <row r="60" spans="1:5" ht="12.75" customHeight="1" thickBot="1" x14ac:dyDescent="0.4">
      <c r="A60" s="383"/>
      <c r="B60" s="385"/>
      <c r="C60" s="141">
        <v>2018</v>
      </c>
      <c r="D60" s="141">
        <v>2017</v>
      </c>
      <c r="E60" s="342" t="s">
        <v>322</v>
      </c>
    </row>
    <row r="61" spans="1:5" ht="13.5" customHeight="1" thickTop="1" x14ac:dyDescent="0.35">
      <c r="A61" s="142" t="s">
        <v>66</v>
      </c>
      <c r="B61" s="143" t="s">
        <v>283</v>
      </c>
      <c r="C61" s="220">
        <v>7713</v>
      </c>
      <c r="D61" s="220">
        <v>7167</v>
      </c>
      <c r="E61" s="314">
        <f>C61/D61</f>
        <v>1.0761825031393888</v>
      </c>
    </row>
    <row r="62" spans="1:5" ht="13.5" customHeight="1" x14ac:dyDescent="0.35">
      <c r="A62" s="142" t="s">
        <v>67</v>
      </c>
      <c r="B62" s="143" t="s">
        <v>21</v>
      </c>
      <c r="C62" s="220">
        <v>12</v>
      </c>
      <c r="D62" s="220">
        <v>19</v>
      </c>
      <c r="E62" s="314">
        <f>C62/D62</f>
        <v>0.63157894736842102</v>
      </c>
    </row>
    <row r="63" spans="1:5" ht="13.5" customHeight="1" x14ac:dyDescent="0.35">
      <c r="A63" s="146" t="s">
        <v>68</v>
      </c>
      <c r="B63" s="154" t="s">
        <v>23</v>
      </c>
      <c r="C63" s="220">
        <v>36</v>
      </c>
      <c r="D63" s="220">
        <v>3</v>
      </c>
      <c r="E63" s="314">
        <f>C63/D63</f>
        <v>12</v>
      </c>
    </row>
    <row r="64" spans="1:5" ht="13.5" customHeight="1" x14ac:dyDescent="0.35">
      <c r="A64" s="144" t="s">
        <v>69</v>
      </c>
      <c r="B64" s="143" t="s">
        <v>29</v>
      </c>
      <c r="C64" s="220">
        <v>104</v>
      </c>
      <c r="D64" s="220">
        <v>125</v>
      </c>
      <c r="E64" s="314">
        <f>C64/D64</f>
        <v>0.83199999999999996</v>
      </c>
    </row>
    <row r="65" spans="1:5" ht="13.5" customHeight="1" x14ac:dyDescent="0.35">
      <c r="A65" s="146" t="s">
        <v>70</v>
      </c>
      <c r="B65" s="143" t="s">
        <v>31</v>
      </c>
      <c r="C65" s="220">
        <v>1</v>
      </c>
      <c r="D65" s="220">
        <v>0</v>
      </c>
      <c r="E65" s="314" t="s">
        <v>296</v>
      </c>
    </row>
    <row r="66" spans="1:5" s="138" customFormat="1" ht="13.5" customHeight="1" thickBot="1" x14ac:dyDescent="0.35">
      <c r="A66" s="155" t="s">
        <v>71</v>
      </c>
      <c r="B66" s="156" t="s">
        <v>303</v>
      </c>
      <c r="C66" s="220">
        <v>103</v>
      </c>
      <c r="D66" s="220">
        <v>54</v>
      </c>
      <c r="E66" s="314">
        <f>C66/D66</f>
        <v>1.9074074074074074</v>
      </c>
    </row>
    <row r="67" spans="1:5" ht="13.5" customHeight="1" thickBot="1" x14ac:dyDescent="0.4">
      <c r="A67" s="147"/>
      <c r="B67" s="148" t="s">
        <v>72</v>
      </c>
      <c r="C67" s="221">
        <f>SUM(C61:C66)</f>
        <v>7969</v>
      </c>
      <c r="D67" s="221">
        <f>SUM(D61:D66)</f>
        <v>7368</v>
      </c>
      <c r="E67" s="313">
        <f>C67/D67</f>
        <v>1.0815689467969598</v>
      </c>
    </row>
    <row r="68" spans="1:5" ht="4.5" customHeight="1" thickBot="1" x14ac:dyDescent="0.4">
      <c r="A68" s="157"/>
      <c r="B68" s="158"/>
      <c r="C68" s="225"/>
      <c r="D68" s="225"/>
      <c r="E68" s="314"/>
    </row>
    <row r="69" spans="1:5" ht="13.5" customHeight="1" thickBot="1" x14ac:dyDescent="0.4">
      <c r="A69" s="147"/>
      <c r="B69" s="148" t="s">
        <v>73</v>
      </c>
      <c r="C69" s="221">
        <f>C16+C27+C37+C47+C57+C67</f>
        <v>68620</v>
      </c>
      <c r="D69" s="221">
        <f>D16+D27+D37+D47+D57+D67</f>
        <v>57397</v>
      </c>
      <c r="E69" s="313">
        <f>C69/D69</f>
        <v>1.1955328675714758</v>
      </c>
    </row>
    <row r="70" spans="1:5" ht="12" customHeight="1" x14ac:dyDescent="0.35"/>
    <row r="71" spans="1:5" ht="5.25" customHeight="1" x14ac:dyDescent="0.35">
      <c r="A71" s="380"/>
      <c r="B71" s="381"/>
      <c r="C71" s="381"/>
      <c r="D71" s="381"/>
      <c r="E71" s="381"/>
    </row>
    <row r="72" spans="1:5" x14ac:dyDescent="0.35">
      <c r="A72" s="381"/>
      <c r="B72" s="381"/>
      <c r="C72" s="381"/>
      <c r="D72" s="381"/>
      <c r="E72" s="381"/>
    </row>
    <row r="73" spans="1:5" x14ac:dyDescent="0.35">
      <c r="A73" s="381"/>
      <c r="B73" s="381"/>
      <c r="C73" s="381"/>
      <c r="D73" s="381"/>
      <c r="E73" s="381"/>
    </row>
    <row r="74" spans="1:5" ht="37.5" customHeight="1" x14ac:dyDescent="0.35">
      <c r="A74" s="381"/>
      <c r="B74" s="381"/>
      <c r="C74" s="381"/>
      <c r="D74" s="381"/>
      <c r="E74" s="381"/>
    </row>
    <row r="76" spans="1:5" x14ac:dyDescent="0.35">
      <c r="C76" s="212"/>
      <c r="D76" s="212"/>
    </row>
  </sheetData>
  <mergeCells count="21">
    <mergeCell ref="G18:H18"/>
    <mergeCell ref="A1:E1"/>
    <mergeCell ref="A3:A4"/>
    <mergeCell ref="B3:B4"/>
    <mergeCell ref="C3:D3"/>
    <mergeCell ref="A18:A19"/>
    <mergeCell ref="B18:B19"/>
    <mergeCell ref="C18:D18"/>
    <mergeCell ref="A29:A30"/>
    <mergeCell ref="B29:B30"/>
    <mergeCell ref="C29:D29"/>
    <mergeCell ref="A39:A40"/>
    <mergeCell ref="B39:B40"/>
    <mergeCell ref="C39:D39"/>
    <mergeCell ref="A71:E74"/>
    <mergeCell ref="A49:A50"/>
    <mergeCell ref="B49:B50"/>
    <mergeCell ref="C49:D49"/>
    <mergeCell ref="A59:A60"/>
    <mergeCell ref="B59:B60"/>
    <mergeCell ref="C59:D59"/>
  </mergeCells>
  <printOptions horizontalCentered="1"/>
  <pageMargins left="0.7" right="0.7" top="0.75" bottom="0.75" header="0.3" footer="0.3"/>
  <pageSetup paperSize="9" orientation="portrait" r:id="rId1"/>
  <headerFooter alignWithMargins="0">
    <oddHeader xml:space="preserve">&amp;R&amp;"Times New Roman CE,Normálne"&amp;9Tabuľka č. 2
</oddHeader>
    <oddFooter xml:space="preserve">&amp;L&amp;"Arial CE,Kurzíva"&amp;10Pozn.: Údaje sú spracované k 18.01.2019
</oddFooter>
  </headerFooter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view="pageLayout" topLeftCell="A22" zoomScaleNormal="100" workbookViewId="0">
      <selection activeCell="B32" sqref="B32"/>
    </sheetView>
  </sheetViews>
  <sheetFormatPr defaultColWidth="8.921875" defaultRowHeight="15.5" x14ac:dyDescent="0.35"/>
  <cols>
    <col min="1" max="1" width="8.53515625" style="1" customWidth="1"/>
    <col min="2" max="2" width="28.61328125" style="1" customWidth="1"/>
    <col min="3" max="4" width="8.3828125" style="1" customWidth="1"/>
    <col min="5" max="5" width="11.84375" style="1" customWidth="1"/>
    <col min="6" max="16384" width="8.921875" style="1"/>
  </cols>
  <sheetData>
    <row r="1" spans="1:5" ht="27.75" customHeight="1" x14ac:dyDescent="0.35">
      <c r="A1" s="398" t="s">
        <v>74</v>
      </c>
      <c r="B1" s="398"/>
      <c r="C1" s="398"/>
      <c r="D1" s="398"/>
      <c r="E1" s="398"/>
    </row>
    <row r="2" spans="1:5" ht="13.5" customHeight="1" thickBot="1" x14ac:dyDescent="0.4">
      <c r="A2" s="159"/>
      <c r="E2" s="160"/>
    </row>
    <row r="3" spans="1:5" ht="15.75" customHeight="1" x14ac:dyDescent="0.35">
      <c r="A3" s="400" t="s">
        <v>15</v>
      </c>
      <c r="B3" s="403" t="s">
        <v>75</v>
      </c>
      <c r="C3" s="406" t="s">
        <v>76</v>
      </c>
      <c r="D3" s="407"/>
      <c r="E3" s="410" t="s">
        <v>272</v>
      </c>
    </row>
    <row r="4" spans="1:5" x14ac:dyDescent="0.35">
      <c r="A4" s="401"/>
      <c r="B4" s="404"/>
      <c r="C4" s="408"/>
      <c r="D4" s="409"/>
      <c r="E4" s="411"/>
    </row>
    <row r="5" spans="1:5" ht="37.5" customHeight="1" thickBot="1" x14ac:dyDescent="0.4">
      <c r="A5" s="402"/>
      <c r="B5" s="405"/>
      <c r="C5" s="161" t="s">
        <v>324</v>
      </c>
      <c r="D5" s="161" t="s">
        <v>308</v>
      </c>
      <c r="E5" s="162" t="s">
        <v>323</v>
      </c>
    </row>
    <row r="6" spans="1:5" ht="21" customHeight="1" thickTop="1" x14ac:dyDescent="0.35">
      <c r="A6" s="163" t="s">
        <v>77</v>
      </c>
      <c r="B6" s="164" t="s">
        <v>78</v>
      </c>
      <c r="C6" s="165">
        <v>6673</v>
      </c>
      <c r="D6" s="165">
        <v>5911</v>
      </c>
      <c r="E6" s="319">
        <f t="shared" ref="E6:E20" si="0">C6/D6</f>
        <v>1.1289121975976992</v>
      </c>
    </row>
    <row r="7" spans="1:5" ht="21" customHeight="1" x14ac:dyDescent="0.35">
      <c r="A7" s="163" t="s">
        <v>79</v>
      </c>
      <c r="B7" s="166" t="s">
        <v>80</v>
      </c>
      <c r="C7" s="165">
        <v>642</v>
      </c>
      <c r="D7" s="165">
        <v>898</v>
      </c>
      <c r="E7" s="319">
        <f t="shared" si="0"/>
        <v>0.71492204899777279</v>
      </c>
    </row>
    <row r="8" spans="1:5" ht="21" customHeight="1" x14ac:dyDescent="0.35">
      <c r="A8" s="163" t="s">
        <v>81</v>
      </c>
      <c r="B8" s="166" t="s">
        <v>82</v>
      </c>
      <c r="C8" s="167">
        <v>4116</v>
      </c>
      <c r="D8" s="167">
        <v>4088</v>
      </c>
      <c r="E8" s="319">
        <f t="shared" si="0"/>
        <v>1.0068493150684932</v>
      </c>
    </row>
    <row r="9" spans="1:5" ht="21" customHeight="1" x14ac:dyDescent="0.35">
      <c r="A9" s="163" t="s">
        <v>83</v>
      </c>
      <c r="B9" s="166" t="s">
        <v>84</v>
      </c>
      <c r="C9" s="165">
        <v>406</v>
      </c>
      <c r="D9" s="165">
        <v>483</v>
      </c>
      <c r="E9" s="319">
        <f t="shared" si="0"/>
        <v>0.84057971014492749</v>
      </c>
    </row>
    <row r="10" spans="1:5" ht="21" customHeight="1" x14ac:dyDescent="0.35">
      <c r="A10" s="163" t="s">
        <v>85</v>
      </c>
      <c r="B10" s="166" t="s">
        <v>86</v>
      </c>
      <c r="C10" s="165">
        <v>545</v>
      </c>
      <c r="D10" s="165">
        <v>709</v>
      </c>
      <c r="E10" s="319">
        <f t="shared" si="0"/>
        <v>0.76868829337094502</v>
      </c>
    </row>
    <row r="11" spans="1:5" ht="21" customHeight="1" x14ac:dyDescent="0.35">
      <c r="A11" s="163" t="s">
        <v>87</v>
      </c>
      <c r="B11" s="166" t="s">
        <v>88</v>
      </c>
      <c r="C11" s="165">
        <v>9786</v>
      </c>
      <c r="D11" s="165">
        <v>8850</v>
      </c>
      <c r="E11" s="319">
        <f t="shared" si="0"/>
        <v>1.1057627118644069</v>
      </c>
    </row>
    <row r="12" spans="1:5" ht="21" customHeight="1" x14ac:dyDescent="0.35">
      <c r="A12" s="163" t="s">
        <v>89</v>
      </c>
      <c r="B12" s="166" t="s">
        <v>90</v>
      </c>
      <c r="C12" s="165">
        <v>10063</v>
      </c>
      <c r="D12" s="165">
        <v>10498</v>
      </c>
      <c r="E12" s="319">
        <f t="shared" si="0"/>
        <v>0.95856353591160226</v>
      </c>
    </row>
    <row r="13" spans="1:5" ht="21" customHeight="1" x14ac:dyDescent="0.35">
      <c r="A13" s="163" t="s">
        <v>91</v>
      </c>
      <c r="B13" s="166" t="s">
        <v>92</v>
      </c>
      <c r="C13" s="165">
        <v>750</v>
      </c>
      <c r="D13" s="165">
        <v>1201</v>
      </c>
      <c r="E13" s="319">
        <f t="shared" si="0"/>
        <v>0.62447960033305583</v>
      </c>
    </row>
    <row r="14" spans="1:5" ht="21" customHeight="1" x14ac:dyDescent="0.35">
      <c r="A14" s="168" t="s">
        <v>93</v>
      </c>
      <c r="B14" s="166" t="s">
        <v>94</v>
      </c>
      <c r="C14" s="169">
        <v>662</v>
      </c>
      <c r="D14" s="169">
        <v>472</v>
      </c>
      <c r="E14" s="319">
        <f t="shared" si="0"/>
        <v>1.402542372881356</v>
      </c>
    </row>
    <row r="15" spans="1:5" ht="21" customHeight="1" x14ac:dyDescent="0.35">
      <c r="A15" s="168" t="s">
        <v>95</v>
      </c>
      <c r="B15" s="166" t="s">
        <v>96</v>
      </c>
      <c r="C15" s="169">
        <v>590</v>
      </c>
      <c r="D15" s="169">
        <v>625</v>
      </c>
      <c r="E15" s="319">
        <f t="shared" si="0"/>
        <v>0.94399999999999995</v>
      </c>
    </row>
    <row r="16" spans="1:5" ht="21" customHeight="1" x14ac:dyDescent="0.35">
      <c r="A16" s="168" t="s">
        <v>97</v>
      </c>
      <c r="B16" s="166" t="s">
        <v>98</v>
      </c>
      <c r="C16" s="169">
        <v>11</v>
      </c>
      <c r="D16" s="169">
        <v>7</v>
      </c>
      <c r="E16" s="319">
        <f t="shared" si="0"/>
        <v>1.5714285714285714</v>
      </c>
    </row>
    <row r="17" spans="1:5" ht="21" customHeight="1" x14ac:dyDescent="0.35">
      <c r="A17" s="168" t="s">
        <v>99</v>
      </c>
      <c r="B17" s="166" t="s">
        <v>100</v>
      </c>
      <c r="C17" s="169">
        <v>11491</v>
      </c>
      <c r="D17" s="169">
        <v>12544</v>
      </c>
      <c r="E17" s="319">
        <f t="shared" si="0"/>
        <v>0.91605548469387754</v>
      </c>
    </row>
    <row r="18" spans="1:5" ht="21" customHeight="1" x14ac:dyDescent="0.35">
      <c r="A18" s="168" t="s">
        <v>101</v>
      </c>
      <c r="B18" s="166" t="s">
        <v>102</v>
      </c>
      <c r="C18" s="169">
        <v>1303</v>
      </c>
      <c r="D18" s="169">
        <v>975</v>
      </c>
      <c r="E18" s="319">
        <f t="shared" si="0"/>
        <v>1.3364102564102565</v>
      </c>
    </row>
    <row r="19" spans="1:5" ht="21" customHeight="1" thickBot="1" x14ac:dyDescent="0.4">
      <c r="A19" s="322" t="s">
        <v>103</v>
      </c>
      <c r="B19" s="321" t="s">
        <v>104</v>
      </c>
      <c r="C19" s="320">
        <v>13</v>
      </c>
      <c r="D19" s="320">
        <v>0</v>
      </c>
      <c r="E19" s="319">
        <v>0</v>
      </c>
    </row>
    <row r="20" spans="1:5" ht="22.5" customHeight="1" thickBot="1" x14ac:dyDescent="0.4">
      <c r="A20" s="170"/>
      <c r="B20" s="171" t="s">
        <v>105</v>
      </c>
      <c r="C20" s="172">
        <f>SUM(C6:C19)</f>
        <v>47051</v>
      </c>
      <c r="D20" s="172">
        <f>SUM(D6:D19)</f>
        <v>47261</v>
      </c>
      <c r="E20" s="347">
        <f t="shared" si="0"/>
        <v>0.99555659000021157</v>
      </c>
    </row>
  </sheetData>
  <mergeCells count="5">
    <mergeCell ref="A1:E1"/>
    <mergeCell ref="A3:A5"/>
    <mergeCell ref="B3:B5"/>
    <mergeCell ref="C3:D4"/>
    <mergeCell ref="E3:E4"/>
  </mergeCells>
  <printOptions horizontalCentered="1"/>
  <pageMargins left="0.7" right="0.7" top="0.75" bottom="0.75" header="0.3" footer="0.3"/>
  <pageSetup paperSize="9" orientation="portrait" r:id="rId1"/>
  <headerFooter alignWithMargins="0">
    <oddHeader>&amp;R&amp;"Times New Roman CE,Normálne"&amp;9Tabuľka č. 3</oddHeader>
    <oddFooter>&amp;L&amp;"Arial CE,Kurzíva"&amp;10Pozn.: Údaje sú spracované k 18.01.2019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view="pageLayout" topLeftCell="A19" zoomScale="130" zoomScaleNormal="75" zoomScalePageLayoutView="130" workbookViewId="0">
      <selection activeCell="E29" sqref="E29"/>
    </sheetView>
  </sheetViews>
  <sheetFormatPr defaultColWidth="8.921875" defaultRowHeight="13" x14ac:dyDescent="0.3"/>
  <cols>
    <col min="1" max="1" width="4.07421875" style="140" customWidth="1"/>
    <col min="2" max="2" width="39.3828125" style="140" customWidth="1"/>
    <col min="3" max="4" width="7.4609375" style="140" customWidth="1"/>
    <col min="5" max="5" width="9.15234375" style="140" customWidth="1"/>
    <col min="6" max="6" width="2.3828125" style="140" customWidth="1"/>
    <col min="7" max="16384" width="8.921875" style="140"/>
  </cols>
  <sheetData>
    <row r="1" spans="1:12" ht="24" customHeight="1" x14ac:dyDescent="0.3">
      <c r="A1" s="398" t="s">
        <v>143</v>
      </c>
      <c r="B1" s="398"/>
      <c r="C1" s="398"/>
      <c r="D1" s="398"/>
      <c r="E1" s="398"/>
    </row>
    <row r="2" spans="1:12" ht="16.5" customHeight="1" thickBot="1" x14ac:dyDescent="0.35">
      <c r="A2" s="173"/>
      <c r="E2" s="174"/>
    </row>
    <row r="3" spans="1:12" s="3" customFormat="1" ht="15.75" customHeight="1" x14ac:dyDescent="0.3">
      <c r="A3" s="412" t="s">
        <v>15</v>
      </c>
      <c r="B3" s="415" t="s">
        <v>144</v>
      </c>
      <c r="C3" s="418" t="s">
        <v>76</v>
      </c>
      <c r="D3" s="419"/>
      <c r="E3" s="421" t="s">
        <v>272</v>
      </c>
    </row>
    <row r="4" spans="1:12" s="3" customFormat="1" ht="14" x14ac:dyDescent="0.3">
      <c r="A4" s="413"/>
      <c r="B4" s="416"/>
      <c r="C4" s="420"/>
      <c r="D4" s="420"/>
      <c r="E4" s="422"/>
    </row>
    <row r="5" spans="1:12" s="3" customFormat="1" ht="35.25" customHeight="1" thickBot="1" x14ac:dyDescent="0.35">
      <c r="A5" s="414"/>
      <c r="B5" s="417"/>
      <c r="C5" s="21" t="s">
        <v>324</v>
      </c>
      <c r="D5" s="21" t="s">
        <v>308</v>
      </c>
      <c r="E5" s="22" t="s">
        <v>323</v>
      </c>
    </row>
    <row r="6" spans="1:12" s="3" customFormat="1" ht="27.9" customHeight="1" thickTop="1" x14ac:dyDescent="0.35">
      <c r="A6" s="175" t="s">
        <v>106</v>
      </c>
      <c r="B6" s="176" t="s">
        <v>107</v>
      </c>
      <c r="C6" s="227">
        <v>1148</v>
      </c>
      <c r="D6" s="227">
        <v>1576</v>
      </c>
      <c r="E6" s="326">
        <f t="shared" ref="E6:E24" si="0">C6/D6</f>
        <v>0.72842639593908631</v>
      </c>
      <c r="H6" s="213"/>
      <c r="I6" s="213"/>
    </row>
    <row r="7" spans="1:12" s="3" customFormat="1" ht="27.9" customHeight="1" x14ac:dyDescent="0.35">
      <c r="A7" s="177" t="s">
        <v>108</v>
      </c>
      <c r="B7" s="178" t="s">
        <v>109</v>
      </c>
      <c r="C7" s="228">
        <v>42</v>
      </c>
      <c r="D7" s="228">
        <v>51</v>
      </c>
      <c r="E7" s="325">
        <f t="shared" si="0"/>
        <v>0.82352941176470584</v>
      </c>
      <c r="H7" s="213"/>
      <c r="I7" s="213"/>
    </row>
    <row r="8" spans="1:12" s="3" customFormat="1" ht="27.9" customHeight="1" x14ac:dyDescent="0.35">
      <c r="A8" s="177" t="s">
        <v>110</v>
      </c>
      <c r="B8" s="178" t="s">
        <v>111</v>
      </c>
      <c r="C8" s="228">
        <v>9622</v>
      </c>
      <c r="D8" s="228">
        <v>11103</v>
      </c>
      <c r="E8" s="325">
        <f t="shared" si="0"/>
        <v>0.86661262721786902</v>
      </c>
      <c r="H8" s="213"/>
      <c r="I8" s="213"/>
      <c r="J8" s="213"/>
      <c r="K8" s="213"/>
      <c r="L8" s="214"/>
    </row>
    <row r="9" spans="1:12" s="3" customFormat="1" ht="27.9" customHeight="1" x14ac:dyDescent="0.35">
      <c r="A9" s="177" t="s">
        <v>112</v>
      </c>
      <c r="B9" s="178" t="s">
        <v>113</v>
      </c>
      <c r="C9" s="228">
        <v>653</v>
      </c>
      <c r="D9" s="228">
        <v>600</v>
      </c>
      <c r="E9" s="325">
        <f t="shared" si="0"/>
        <v>1.0883333333333334</v>
      </c>
      <c r="H9" s="213"/>
      <c r="I9" s="213"/>
      <c r="J9" s="213"/>
      <c r="K9" s="213"/>
      <c r="L9" s="214"/>
    </row>
    <row r="10" spans="1:12" s="3" customFormat="1" ht="27.9" customHeight="1" x14ac:dyDescent="0.35">
      <c r="A10" s="177" t="s">
        <v>114</v>
      </c>
      <c r="B10" s="178" t="s">
        <v>311</v>
      </c>
      <c r="C10" s="228">
        <v>439</v>
      </c>
      <c r="D10" s="228">
        <v>425</v>
      </c>
      <c r="E10" s="325">
        <f t="shared" si="0"/>
        <v>1.0329411764705883</v>
      </c>
      <c r="H10" s="213"/>
      <c r="I10" s="213"/>
      <c r="J10" s="213"/>
      <c r="K10" s="213"/>
      <c r="L10" s="214"/>
    </row>
    <row r="11" spans="1:12" s="3" customFormat="1" ht="27.9" customHeight="1" x14ac:dyDescent="0.35">
      <c r="A11" s="177" t="s">
        <v>115</v>
      </c>
      <c r="B11" s="178" t="s">
        <v>116</v>
      </c>
      <c r="C11" s="228">
        <v>4068</v>
      </c>
      <c r="D11" s="228">
        <v>4069</v>
      </c>
      <c r="E11" s="325">
        <f t="shared" si="0"/>
        <v>0.99975423937085284</v>
      </c>
      <c r="H11" s="213"/>
      <c r="I11" s="213"/>
      <c r="J11" s="213"/>
      <c r="K11" s="213"/>
      <c r="L11" s="214"/>
    </row>
    <row r="12" spans="1:12" s="3" customFormat="1" ht="27.9" customHeight="1" x14ac:dyDescent="0.35">
      <c r="A12" s="177" t="s">
        <v>117</v>
      </c>
      <c r="B12" s="178" t="s">
        <v>312</v>
      </c>
      <c r="C12" s="228">
        <v>8208</v>
      </c>
      <c r="D12" s="228">
        <v>7771</v>
      </c>
      <c r="E12" s="325">
        <f t="shared" si="0"/>
        <v>1.0562347188264058</v>
      </c>
      <c r="H12" s="213"/>
      <c r="I12" s="213"/>
      <c r="J12" s="213"/>
      <c r="K12" s="213"/>
      <c r="L12" s="214"/>
    </row>
    <row r="13" spans="1:12" s="3" customFormat="1" ht="27.9" customHeight="1" x14ac:dyDescent="0.35">
      <c r="A13" s="177" t="s">
        <v>118</v>
      </c>
      <c r="B13" s="178" t="s">
        <v>119</v>
      </c>
      <c r="C13" s="228">
        <v>7437</v>
      </c>
      <c r="D13" s="228">
        <v>6616</v>
      </c>
      <c r="E13" s="325">
        <f t="shared" si="0"/>
        <v>1.1240931076178959</v>
      </c>
      <c r="H13" s="213"/>
      <c r="I13" s="213"/>
      <c r="J13" s="213"/>
      <c r="K13" s="213"/>
      <c r="L13" s="214"/>
    </row>
    <row r="14" spans="1:12" s="3" customFormat="1" ht="27.9" customHeight="1" x14ac:dyDescent="0.35">
      <c r="A14" s="177" t="s">
        <v>120</v>
      </c>
      <c r="B14" s="178" t="s">
        <v>121</v>
      </c>
      <c r="C14" s="228">
        <v>2491</v>
      </c>
      <c r="D14" s="228">
        <v>2824</v>
      </c>
      <c r="E14" s="325">
        <f t="shared" si="0"/>
        <v>0.88208215297450421</v>
      </c>
      <c r="H14" s="213"/>
      <c r="I14" s="213"/>
      <c r="J14" s="213"/>
      <c r="K14" s="213"/>
      <c r="L14" s="214"/>
    </row>
    <row r="15" spans="1:12" s="3" customFormat="1" ht="27.9" customHeight="1" x14ac:dyDescent="0.35">
      <c r="A15" s="177" t="s">
        <v>122</v>
      </c>
      <c r="B15" s="178" t="s">
        <v>123</v>
      </c>
      <c r="C15" s="228">
        <v>462</v>
      </c>
      <c r="D15" s="228">
        <v>338</v>
      </c>
      <c r="E15" s="325">
        <f t="shared" si="0"/>
        <v>1.3668639053254439</v>
      </c>
      <c r="H15" s="213"/>
      <c r="I15" s="213"/>
      <c r="J15" s="213"/>
      <c r="K15" s="213"/>
      <c r="L15" s="214"/>
    </row>
    <row r="16" spans="1:12" s="3" customFormat="1" ht="27.9" customHeight="1" x14ac:dyDescent="0.35">
      <c r="A16" s="177" t="s">
        <v>124</v>
      </c>
      <c r="B16" s="178" t="s">
        <v>125</v>
      </c>
      <c r="C16" s="228">
        <v>64</v>
      </c>
      <c r="D16" s="228">
        <v>48</v>
      </c>
      <c r="E16" s="325">
        <f t="shared" si="0"/>
        <v>1.3333333333333333</v>
      </c>
      <c r="H16" s="213"/>
      <c r="I16" s="213"/>
      <c r="J16" s="213"/>
      <c r="K16" s="213"/>
      <c r="L16" s="214"/>
    </row>
    <row r="17" spans="1:12" s="3" customFormat="1" ht="27.9" customHeight="1" x14ac:dyDescent="0.35">
      <c r="A17" s="177" t="s">
        <v>126</v>
      </c>
      <c r="B17" s="178" t="s">
        <v>127</v>
      </c>
      <c r="C17" s="228">
        <v>2895</v>
      </c>
      <c r="D17" s="228">
        <v>2412</v>
      </c>
      <c r="E17" s="325">
        <f t="shared" si="0"/>
        <v>1.2002487562189055</v>
      </c>
      <c r="H17" s="213"/>
      <c r="I17" s="213"/>
      <c r="J17" s="213"/>
      <c r="K17" s="213"/>
      <c r="L17" s="214"/>
    </row>
    <row r="18" spans="1:12" s="3" customFormat="1" ht="27.9" customHeight="1" x14ac:dyDescent="0.35">
      <c r="A18" s="177" t="s">
        <v>128</v>
      </c>
      <c r="B18" s="178" t="s">
        <v>129</v>
      </c>
      <c r="C18" s="228">
        <v>1860</v>
      </c>
      <c r="D18" s="228">
        <v>1599</v>
      </c>
      <c r="E18" s="325">
        <f t="shared" si="0"/>
        <v>1.1632270168855534</v>
      </c>
      <c r="H18" s="213"/>
      <c r="I18" s="213"/>
      <c r="J18" s="213"/>
      <c r="K18" s="213"/>
      <c r="L18" s="214"/>
    </row>
    <row r="19" spans="1:12" s="3" customFormat="1" ht="27.9" customHeight="1" x14ac:dyDescent="0.35">
      <c r="A19" s="177" t="s">
        <v>130</v>
      </c>
      <c r="B19" s="178" t="s">
        <v>131</v>
      </c>
      <c r="C19" s="228">
        <v>2591</v>
      </c>
      <c r="D19" s="228">
        <v>2388</v>
      </c>
      <c r="E19" s="325">
        <f t="shared" si="0"/>
        <v>1.0850083752093802</v>
      </c>
      <c r="H19" s="213"/>
      <c r="I19" s="213"/>
      <c r="J19" s="213"/>
      <c r="K19" s="213"/>
      <c r="L19" s="214"/>
    </row>
    <row r="20" spans="1:12" s="3" customFormat="1" ht="27.9" customHeight="1" x14ac:dyDescent="0.35">
      <c r="A20" s="177" t="s">
        <v>132</v>
      </c>
      <c r="B20" s="178" t="s">
        <v>133</v>
      </c>
      <c r="C20" s="228">
        <v>2293</v>
      </c>
      <c r="D20" s="228">
        <v>1541</v>
      </c>
      <c r="E20" s="325">
        <f t="shared" si="0"/>
        <v>1.4879948085658663</v>
      </c>
      <c r="H20" s="213"/>
      <c r="I20" s="213"/>
      <c r="J20" s="213"/>
      <c r="K20" s="213"/>
      <c r="L20" s="214"/>
    </row>
    <row r="21" spans="1:12" s="3" customFormat="1" ht="27.9" customHeight="1" x14ac:dyDescent="0.35">
      <c r="A21" s="177" t="s">
        <v>134</v>
      </c>
      <c r="B21" s="178" t="s">
        <v>135</v>
      </c>
      <c r="C21" s="228">
        <v>1022</v>
      </c>
      <c r="D21" s="228">
        <v>1126</v>
      </c>
      <c r="E21" s="325">
        <f t="shared" si="0"/>
        <v>0.90763765541740671</v>
      </c>
      <c r="H21" s="213"/>
      <c r="I21" s="213"/>
      <c r="J21" s="213"/>
      <c r="K21" s="213"/>
      <c r="L21" s="214"/>
    </row>
    <row r="22" spans="1:12" s="3" customFormat="1" ht="27.9" customHeight="1" x14ac:dyDescent="0.35">
      <c r="A22" s="177" t="s">
        <v>136</v>
      </c>
      <c r="B22" s="178" t="s">
        <v>137</v>
      </c>
      <c r="C22" s="228">
        <v>653</v>
      </c>
      <c r="D22" s="228">
        <v>1485</v>
      </c>
      <c r="E22" s="325">
        <f t="shared" si="0"/>
        <v>0.43973063973063975</v>
      </c>
      <c r="H22" s="213"/>
      <c r="I22" s="213"/>
      <c r="J22" s="213"/>
      <c r="K22" s="213"/>
      <c r="L22" s="214"/>
    </row>
    <row r="23" spans="1:12" s="3" customFormat="1" ht="27.9" customHeight="1" x14ac:dyDescent="0.35">
      <c r="A23" s="177" t="s">
        <v>138</v>
      </c>
      <c r="B23" s="178" t="s">
        <v>139</v>
      </c>
      <c r="C23" s="228">
        <v>379</v>
      </c>
      <c r="D23" s="228">
        <v>599</v>
      </c>
      <c r="E23" s="325">
        <f t="shared" si="0"/>
        <v>0.63272120200333892</v>
      </c>
      <c r="H23" s="213"/>
      <c r="I23" s="213"/>
      <c r="J23" s="213"/>
      <c r="K23" s="213"/>
      <c r="L23" s="214"/>
    </row>
    <row r="24" spans="1:12" s="3" customFormat="1" ht="27.9" customHeight="1" x14ac:dyDescent="0.35">
      <c r="A24" s="177" t="s">
        <v>140</v>
      </c>
      <c r="B24" s="178" t="s">
        <v>141</v>
      </c>
      <c r="C24" s="228">
        <v>724</v>
      </c>
      <c r="D24" s="228">
        <v>675</v>
      </c>
      <c r="E24" s="325">
        <f t="shared" si="0"/>
        <v>1.0725925925925925</v>
      </c>
      <c r="H24" s="213"/>
      <c r="I24" s="213"/>
      <c r="J24" s="213"/>
      <c r="K24" s="213"/>
      <c r="L24" s="214"/>
    </row>
    <row r="25" spans="1:12" s="3" customFormat="1" ht="27.9" customHeight="1" x14ac:dyDescent="0.35">
      <c r="A25" s="177" t="s">
        <v>273</v>
      </c>
      <c r="B25" s="178" t="s">
        <v>313</v>
      </c>
      <c r="C25" s="228">
        <v>0</v>
      </c>
      <c r="D25" s="228">
        <v>0</v>
      </c>
      <c r="E25" s="325" t="s">
        <v>296</v>
      </c>
      <c r="H25" s="213"/>
      <c r="I25" s="213"/>
      <c r="J25" s="213"/>
      <c r="K25" s="213"/>
      <c r="L25" s="214"/>
    </row>
    <row r="26" spans="1:12" s="3" customFormat="1" ht="27.9" customHeight="1" thickBot="1" x14ac:dyDescent="0.4">
      <c r="A26" s="177" t="s">
        <v>294</v>
      </c>
      <c r="B26" s="178" t="s">
        <v>295</v>
      </c>
      <c r="C26" s="228">
        <v>0</v>
      </c>
      <c r="D26" s="228">
        <v>15</v>
      </c>
      <c r="E26" s="324" t="s">
        <v>296</v>
      </c>
      <c r="H26" s="213"/>
      <c r="I26" s="213"/>
      <c r="J26" s="213"/>
      <c r="K26" s="213"/>
      <c r="L26" s="214"/>
    </row>
    <row r="27" spans="1:12" s="3" customFormat="1" ht="22.5" customHeight="1" thickBot="1" x14ac:dyDescent="0.4">
      <c r="A27" s="423" t="s">
        <v>142</v>
      </c>
      <c r="B27" s="424"/>
      <c r="C27" s="229">
        <f>SUM(C6:C26)</f>
        <v>47051</v>
      </c>
      <c r="D27" s="229">
        <f>SUM(D6:D26)</f>
        <v>47261</v>
      </c>
      <c r="E27" s="323">
        <f>C27/D27</f>
        <v>0.99555659000021157</v>
      </c>
      <c r="H27" s="214"/>
      <c r="I27" s="213"/>
      <c r="J27" s="213"/>
      <c r="K27" s="213"/>
      <c r="L27" s="214"/>
    </row>
    <row r="28" spans="1:12" ht="14.5" x14ac:dyDescent="0.35">
      <c r="C28" s="204"/>
      <c r="D28" s="204"/>
      <c r="J28" s="213"/>
      <c r="K28" s="213"/>
      <c r="L28" s="214"/>
    </row>
    <row r="29" spans="1:12" ht="14.5" x14ac:dyDescent="0.35">
      <c r="H29" s="213"/>
      <c r="I29" s="210"/>
      <c r="J29" s="213"/>
      <c r="K29" s="213"/>
      <c r="L29" s="214"/>
    </row>
    <row r="30" spans="1:12" ht="14.5" x14ac:dyDescent="0.35">
      <c r="H30" s="213"/>
      <c r="I30" s="210"/>
      <c r="J30" s="213"/>
      <c r="K30" s="213"/>
      <c r="L30" s="214"/>
    </row>
  </sheetData>
  <mergeCells count="6">
    <mergeCell ref="A27:B27"/>
    <mergeCell ref="A1:E1"/>
    <mergeCell ref="A3:A5"/>
    <mergeCell ref="B3:B5"/>
    <mergeCell ref="C3:D4"/>
    <mergeCell ref="E3:E4"/>
  </mergeCells>
  <printOptions horizontalCentered="1"/>
  <pageMargins left="0.98425196850393704" right="0.43307086614173229" top="0.98425196850393704" bottom="0.43307086614173229" header="0.70866141732283472" footer="0.27559055118110237"/>
  <pageSetup paperSize="9" orientation="portrait" r:id="rId1"/>
  <headerFooter alignWithMargins="0">
    <oddHeader xml:space="preserve">&amp;R&amp;"Times New Roman CE,Normálne"&amp;9Tabuľka č. 4
</oddHeader>
    <oddFooter xml:space="preserve">&amp;L&amp;"Arial CE,Kurzíva"&amp;10Pozn.: Údaje sú spracované k 18.01.2019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Layout" topLeftCell="A22" zoomScaleNormal="100" workbookViewId="0">
      <selection activeCell="E42" sqref="E42"/>
    </sheetView>
  </sheetViews>
  <sheetFormatPr defaultColWidth="8.921875" defaultRowHeight="13" x14ac:dyDescent="0.3"/>
  <cols>
    <col min="1" max="1" width="30.4609375" style="18" customWidth="1"/>
    <col min="2" max="2" width="4.921875" style="18" customWidth="1"/>
    <col min="3" max="3" width="5.15234375" style="18" customWidth="1"/>
    <col min="4" max="4" width="6.921875" style="18" customWidth="1"/>
    <col min="5" max="5" width="8.4609375" style="18" customWidth="1"/>
    <col min="6" max="6" width="8.07421875" style="18" customWidth="1"/>
    <col min="7" max="7" width="8.15234375" style="18" customWidth="1"/>
    <col min="8" max="16384" width="8.921875" style="18"/>
  </cols>
  <sheetData>
    <row r="1" spans="1:7" s="19" customFormat="1" ht="15" customHeight="1" x14ac:dyDescent="0.35">
      <c r="A1" s="425" t="s">
        <v>267</v>
      </c>
      <c r="B1" s="425"/>
      <c r="C1" s="425"/>
      <c r="D1" s="425"/>
      <c r="E1" s="425"/>
      <c r="F1" s="425"/>
      <c r="G1" s="425"/>
    </row>
    <row r="2" spans="1:7" ht="10.5" customHeight="1" thickBot="1" x14ac:dyDescent="0.35">
      <c r="A2" s="23"/>
      <c r="B2" s="17"/>
      <c r="C2" s="17"/>
      <c r="D2" s="17"/>
      <c r="E2" s="17"/>
      <c r="F2" s="17"/>
      <c r="G2" s="17"/>
    </row>
    <row r="3" spans="1:7" s="20" customFormat="1" ht="15" customHeight="1" x14ac:dyDescent="0.3">
      <c r="A3" s="439" t="s">
        <v>300</v>
      </c>
      <c r="B3" s="431" t="s">
        <v>145</v>
      </c>
      <c r="C3" s="432"/>
      <c r="D3" s="433"/>
      <c r="E3" s="431" t="s">
        <v>147</v>
      </c>
      <c r="F3" s="432"/>
      <c r="G3" s="436"/>
    </row>
    <row r="4" spans="1:7" s="20" customFormat="1" ht="15" customHeight="1" x14ac:dyDescent="0.3">
      <c r="A4" s="440"/>
      <c r="B4" s="429" t="s">
        <v>324</v>
      </c>
      <c r="C4" s="429" t="s">
        <v>308</v>
      </c>
      <c r="D4" s="434" t="s">
        <v>146</v>
      </c>
      <c r="E4" s="429" t="s">
        <v>324</v>
      </c>
      <c r="F4" s="429" t="s">
        <v>308</v>
      </c>
      <c r="G4" s="437" t="s">
        <v>146</v>
      </c>
    </row>
    <row r="5" spans="1:7" s="20" customFormat="1" ht="15" customHeight="1" thickBot="1" x14ac:dyDescent="0.35">
      <c r="A5" s="441"/>
      <c r="B5" s="430"/>
      <c r="C5" s="430"/>
      <c r="D5" s="435"/>
      <c r="E5" s="430"/>
      <c r="F5" s="442"/>
      <c r="G5" s="438"/>
    </row>
    <row r="6" spans="1:7" s="26" customFormat="1" ht="18" customHeight="1" thickTop="1" x14ac:dyDescent="0.3">
      <c r="A6" s="248" t="s">
        <v>283</v>
      </c>
      <c r="B6" s="28">
        <v>1276</v>
      </c>
      <c r="C6" s="28">
        <v>1569</v>
      </c>
      <c r="D6" s="28">
        <f t="shared" ref="D6:D11" si="0">B6-C6</f>
        <v>-293</v>
      </c>
      <c r="E6" s="25">
        <v>4138560</v>
      </c>
      <c r="F6" s="25">
        <v>3946000</v>
      </c>
      <c r="G6" s="35">
        <f t="shared" ref="G6:G11" si="1">E6-F6</f>
        <v>192560</v>
      </c>
    </row>
    <row r="7" spans="1:7" s="26" customFormat="1" ht="18" customHeight="1" x14ac:dyDescent="0.3">
      <c r="A7" s="249" t="s">
        <v>21</v>
      </c>
      <c r="B7" s="28">
        <v>457</v>
      </c>
      <c r="C7" s="28">
        <v>636</v>
      </c>
      <c r="D7" s="28">
        <f t="shared" si="0"/>
        <v>-179</v>
      </c>
      <c r="E7" s="25">
        <v>1224869</v>
      </c>
      <c r="F7" s="25">
        <v>1532451</v>
      </c>
      <c r="G7" s="35">
        <f t="shared" si="1"/>
        <v>-307582</v>
      </c>
    </row>
    <row r="8" spans="1:7" s="26" customFormat="1" ht="18" customHeight="1" x14ac:dyDescent="0.3">
      <c r="A8" s="249" t="s">
        <v>29</v>
      </c>
      <c r="B8" s="28">
        <v>1077</v>
      </c>
      <c r="C8" s="28">
        <v>1272</v>
      </c>
      <c r="D8" s="28">
        <f t="shared" si="0"/>
        <v>-195</v>
      </c>
      <c r="E8" s="25">
        <v>1710960</v>
      </c>
      <c r="F8" s="25">
        <v>2059323</v>
      </c>
      <c r="G8" s="35">
        <f t="shared" si="1"/>
        <v>-348363</v>
      </c>
    </row>
    <row r="9" spans="1:7" s="26" customFormat="1" ht="18" customHeight="1" x14ac:dyDescent="0.3">
      <c r="A9" s="250" t="s">
        <v>268</v>
      </c>
      <c r="B9" s="28">
        <v>43</v>
      </c>
      <c r="C9" s="28">
        <v>76</v>
      </c>
      <c r="D9" s="28">
        <f t="shared" si="0"/>
        <v>-33</v>
      </c>
      <c r="E9" s="25">
        <v>133150</v>
      </c>
      <c r="F9" s="25">
        <v>147750</v>
      </c>
      <c r="G9" s="35">
        <f t="shared" si="1"/>
        <v>-14600</v>
      </c>
    </row>
    <row r="10" spans="1:7" s="26" customFormat="1" ht="18" customHeight="1" thickBot="1" x14ac:dyDescent="0.35">
      <c r="A10" s="250" t="s">
        <v>31</v>
      </c>
      <c r="B10" s="28">
        <v>34</v>
      </c>
      <c r="C10" s="28">
        <v>49</v>
      </c>
      <c r="D10" s="28">
        <f t="shared" si="0"/>
        <v>-15</v>
      </c>
      <c r="E10" s="25">
        <v>626900</v>
      </c>
      <c r="F10" s="25">
        <v>719700</v>
      </c>
      <c r="G10" s="35">
        <f t="shared" si="1"/>
        <v>-92800</v>
      </c>
    </row>
    <row r="11" spans="1:7" s="26" customFormat="1" ht="19.5" customHeight="1" thickTop="1" thickBot="1" x14ac:dyDescent="0.35">
      <c r="A11" s="251" t="s">
        <v>299</v>
      </c>
      <c r="B11" s="31">
        <f>SUM(B6:B10)</f>
        <v>2887</v>
      </c>
      <c r="C11" s="31">
        <f>SUM(C6:C10)</f>
        <v>3602</v>
      </c>
      <c r="D11" s="32">
        <f t="shared" si="0"/>
        <v>-715</v>
      </c>
      <c r="E11" s="33">
        <f>SUM(E6:E10)</f>
        <v>7834439</v>
      </c>
      <c r="F11" s="33">
        <f>SUM(F6:F10)</f>
        <v>8405224</v>
      </c>
      <c r="G11" s="36">
        <f t="shared" si="1"/>
        <v>-570785</v>
      </c>
    </row>
    <row r="12" spans="1:7" ht="11.25" customHeight="1" x14ac:dyDescent="0.3"/>
    <row r="13" spans="1:7" s="19" customFormat="1" ht="15" customHeight="1" x14ac:dyDescent="0.35">
      <c r="A13" s="425" t="s">
        <v>269</v>
      </c>
      <c r="B13" s="425"/>
      <c r="C13" s="425"/>
      <c r="D13" s="425"/>
      <c r="E13" s="425"/>
      <c r="F13" s="425"/>
      <c r="G13" s="425"/>
    </row>
    <row r="14" spans="1:7" s="20" customFormat="1" ht="10.5" customHeight="1" thickBot="1" x14ac:dyDescent="0.35">
      <c r="A14" s="23"/>
      <c r="B14" s="34"/>
      <c r="C14" s="34"/>
      <c r="D14" s="34"/>
      <c r="E14" s="34"/>
      <c r="F14" s="34"/>
      <c r="G14" s="34"/>
    </row>
    <row r="15" spans="1:7" s="20" customFormat="1" ht="15" customHeight="1" x14ac:dyDescent="0.3">
      <c r="A15" s="439" t="s">
        <v>300</v>
      </c>
      <c r="B15" s="431" t="s">
        <v>145</v>
      </c>
      <c r="C15" s="432"/>
      <c r="D15" s="433"/>
      <c r="E15" s="431" t="s">
        <v>147</v>
      </c>
      <c r="F15" s="432"/>
      <c r="G15" s="436"/>
    </row>
    <row r="16" spans="1:7" s="20" customFormat="1" ht="15" customHeight="1" x14ac:dyDescent="0.3">
      <c r="A16" s="440"/>
      <c r="B16" s="429" t="s">
        <v>324</v>
      </c>
      <c r="C16" s="429" t="s">
        <v>308</v>
      </c>
      <c r="D16" s="434" t="s">
        <v>146</v>
      </c>
      <c r="E16" s="429" t="s">
        <v>324</v>
      </c>
      <c r="F16" s="429" t="s">
        <v>308</v>
      </c>
      <c r="G16" s="437" t="s">
        <v>146</v>
      </c>
    </row>
    <row r="17" spans="1:7" s="20" customFormat="1" ht="15" customHeight="1" thickBot="1" x14ac:dyDescent="0.35">
      <c r="A17" s="441"/>
      <c r="B17" s="430"/>
      <c r="C17" s="430"/>
      <c r="D17" s="435"/>
      <c r="E17" s="430"/>
      <c r="F17" s="430"/>
      <c r="G17" s="438"/>
    </row>
    <row r="18" spans="1:7" s="26" customFormat="1" ht="18" customHeight="1" thickTop="1" x14ac:dyDescent="0.3">
      <c r="A18" s="29" t="s">
        <v>283</v>
      </c>
      <c r="B18" s="337">
        <v>9</v>
      </c>
      <c r="C18" s="337">
        <v>3</v>
      </c>
      <c r="D18" s="329">
        <f t="shared" ref="D18:D23" si="2">B18-C18</f>
        <v>6</v>
      </c>
      <c r="E18" s="336">
        <v>2535</v>
      </c>
      <c r="F18" s="336">
        <v>1400</v>
      </c>
      <c r="G18" s="335">
        <f t="shared" ref="G18:G23" si="3">E18-F18</f>
        <v>1135</v>
      </c>
    </row>
    <row r="19" spans="1:7" s="26" customFormat="1" ht="18" customHeight="1" x14ac:dyDescent="0.3">
      <c r="A19" s="29" t="s">
        <v>21</v>
      </c>
      <c r="B19" s="337">
        <v>4</v>
      </c>
      <c r="C19" s="337">
        <v>2</v>
      </c>
      <c r="D19" s="329">
        <f t="shared" si="2"/>
        <v>2</v>
      </c>
      <c r="E19" s="336">
        <v>1900</v>
      </c>
      <c r="F19" s="336">
        <v>1150</v>
      </c>
      <c r="G19" s="335">
        <f t="shared" si="3"/>
        <v>750</v>
      </c>
    </row>
    <row r="20" spans="1:7" s="26" customFormat="1" ht="18" customHeight="1" x14ac:dyDescent="0.3">
      <c r="A20" s="29" t="s">
        <v>148</v>
      </c>
      <c r="B20" s="337">
        <v>11</v>
      </c>
      <c r="C20" s="337">
        <v>23</v>
      </c>
      <c r="D20" s="329">
        <f t="shared" si="2"/>
        <v>-12</v>
      </c>
      <c r="E20" s="336">
        <v>10500</v>
      </c>
      <c r="F20" s="336">
        <v>19950</v>
      </c>
      <c r="G20" s="335">
        <f t="shared" si="3"/>
        <v>-9450</v>
      </c>
    </row>
    <row r="21" spans="1:7" s="26" customFormat="1" ht="18" customHeight="1" thickBot="1" x14ac:dyDescent="0.35">
      <c r="A21" s="27" t="s">
        <v>31</v>
      </c>
      <c r="B21" s="337">
        <v>0</v>
      </c>
      <c r="C21" s="337">
        <v>0</v>
      </c>
      <c r="D21" s="329">
        <f t="shared" si="2"/>
        <v>0</v>
      </c>
      <c r="E21" s="336">
        <v>0</v>
      </c>
      <c r="F21" s="336">
        <v>0</v>
      </c>
      <c r="G21" s="335">
        <f t="shared" si="3"/>
        <v>0</v>
      </c>
    </row>
    <row r="22" spans="1:7" s="26" customFormat="1" ht="19.5" customHeight="1" thickTop="1" thickBot="1" x14ac:dyDescent="0.35">
      <c r="A22" s="30" t="s">
        <v>298</v>
      </c>
      <c r="B22" s="334">
        <f>SUM(B18:B21)</f>
        <v>24</v>
      </c>
      <c r="C22" s="334">
        <f>SUM(C18:C21)</f>
        <v>28</v>
      </c>
      <c r="D22" s="332">
        <f t="shared" si="2"/>
        <v>-4</v>
      </c>
      <c r="E22" s="331">
        <f>SUM(E18:E21)</f>
        <v>14935</v>
      </c>
      <c r="F22" s="331">
        <f>SUM(F18:F21)</f>
        <v>22500</v>
      </c>
      <c r="G22" s="330">
        <f t="shared" si="3"/>
        <v>-7565</v>
      </c>
    </row>
    <row r="23" spans="1:7" s="26" customFormat="1" ht="19.5" customHeight="1" thickTop="1" thickBot="1" x14ac:dyDescent="0.35">
      <c r="A23" s="30" t="s">
        <v>149</v>
      </c>
      <c r="B23" s="333">
        <v>1666</v>
      </c>
      <c r="C23" s="333">
        <v>1552</v>
      </c>
      <c r="D23" s="332">
        <f t="shared" si="2"/>
        <v>114</v>
      </c>
      <c r="E23" s="348">
        <v>93178.31</v>
      </c>
      <c r="F23" s="331">
        <v>107033</v>
      </c>
      <c r="G23" s="330">
        <f t="shared" si="3"/>
        <v>-13854.690000000002</v>
      </c>
    </row>
    <row r="24" spans="1:7" ht="11.25" customHeight="1" x14ac:dyDescent="0.3"/>
    <row r="25" spans="1:7" s="19" customFormat="1" ht="15" customHeight="1" x14ac:dyDescent="0.35">
      <c r="A25" s="425" t="s">
        <v>270</v>
      </c>
      <c r="B25" s="425"/>
      <c r="C25" s="425"/>
      <c r="D25" s="425"/>
      <c r="E25" s="425"/>
      <c r="F25" s="425"/>
      <c r="G25" s="425"/>
    </row>
    <row r="26" spans="1:7" ht="10.5" customHeight="1" thickBot="1" x14ac:dyDescent="0.35">
      <c r="A26" s="23"/>
      <c r="B26" s="17"/>
      <c r="C26" s="17"/>
      <c r="D26" s="17"/>
      <c r="E26" s="17"/>
      <c r="F26" s="17"/>
      <c r="G26" s="17"/>
    </row>
    <row r="27" spans="1:7" s="20" customFormat="1" ht="15" customHeight="1" x14ac:dyDescent="0.3">
      <c r="A27" s="426" t="s">
        <v>150</v>
      </c>
      <c r="B27" s="431" t="s">
        <v>145</v>
      </c>
      <c r="C27" s="432"/>
      <c r="D27" s="433"/>
      <c r="E27" s="431" t="s">
        <v>147</v>
      </c>
      <c r="F27" s="432"/>
      <c r="G27" s="436"/>
    </row>
    <row r="28" spans="1:7" s="20" customFormat="1" ht="15" customHeight="1" x14ac:dyDescent="0.3">
      <c r="A28" s="427"/>
      <c r="B28" s="429" t="s">
        <v>324</v>
      </c>
      <c r="C28" s="429" t="s">
        <v>308</v>
      </c>
      <c r="D28" s="434" t="s">
        <v>146</v>
      </c>
      <c r="E28" s="429" t="s">
        <v>324</v>
      </c>
      <c r="F28" s="429" t="s">
        <v>308</v>
      </c>
      <c r="G28" s="437" t="s">
        <v>146</v>
      </c>
    </row>
    <row r="29" spans="1:7" s="20" customFormat="1" ht="20.149999999999999" customHeight="1" thickBot="1" x14ac:dyDescent="0.35">
      <c r="A29" s="428"/>
      <c r="B29" s="430"/>
      <c r="C29" s="430"/>
      <c r="D29" s="435"/>
      <c r="E29" s="430"/>
      <c r="F29" s="430"/>
      <c r="G29" s="438"/>
    </row>
    <row r="30" spans="1:7" s="26" customFormat="1" ht="18" customHeight="1" thickTop="1" x14ac:dyDescent="0.3">
      <c r="A30" s="29" t="s">
        <v>151</v>
      </c>
      <c r="B30" s="24">
        <v>649</v>
      </c>
      <c r="C30" s="24">
        <v>740</v>
      </c>
      <c r="D30" s="24">
        <f t="shared" ref="D30:D42" si="4">B30-C30</f>
        <v>-91</v>
      </c>
      <c r="E30" s="37">
        <v>1363300</v>
      </c>
      <c r="F30" s="37">
        <v>1526500</v>
      </c>
      <c r="G30" s="38">
        <f t="shared" ref="G30:G42" si="5">E30-F30</f>
        <v>-163200</v>
      </c>
    </row>
    <row r="31" spans="1:7" s="26" customFormat="1" ht="18" customHeight="1" x14ac:dyDescent="0.3">
      <c r="A31" s="29" t="s">
        <v>102</v>
      </c>
      <c r="B31" s="24">
        <v>2</v>
      </c>
      <c r="C31" s="24">
        <v>3</v>
      </c>
      <c r="D31" s="24">
        <f t="shared" si="4"/>
        <v>-1</v>
      </c>
      <c r="E31" s="37">
        <v>5000</v>
      </c>
      <c r="F31" s="37">
        <v>9000</v>
      </c>
      <c r="G31" s="38">
        <f t="shared" si="5"/>
        <v>-4000</v>
      </c>
    </row>
    <row r="32" spans="1:7" s="26" customFormat="1" ht="18" customHeight="1" x14ac:dyDescent="0.3">
      <c r="A32" s="29" t="s">
        <v>152</v>
      </c>
      <c r="B32" s="24">
        <v>1219</v>
      </c>
      <c r="C32" s="24">
        <v>1413</v>
      </c>
      <c r="D32" s="24">
        <f t="shared" si="4"/>
        <v>-194</v>
      </c>
      <c r="E32" s="37">
        <v>1714069</v>
      </c>
      <c r="F32" s="37">
        <v>1707724</v>
      </c>
      <c r="G32" s="38">
        <f t="shared" si="5"/>
        <v>6345</v>
      </c>
    </row>
    <row r="33" spans="1:7" s="26" customFormat="1" ht="18" customHeight="1" x14ac:dyDescent="0.3">
      <c r="A33" s="39" t="s">
        <v>153</v>
      </c>
      <c r="B33" s="191">
        <f>170+686</f>
        <v>856</v>
      </c>
      <c r="C33" s="191">
        <v>1279</v>
      </c>
      <c r="D33" s="191">
        <f t="shared" si="4"/>
        <v>-423</v>
      </c>
      <c r="E33" s="192">
        <f>698000+3609250</f>
        <v>4307250</v>
      </c>
      <c r="F33" s="192">
        <v>4746700</v>
      </c>
      <c r="G33" s="193">
        <f t="shared" si="5"/>
        <v>-439450</v>
      </c>
    </row>
    <row r="34" spans="1:7" s="26" customFormat="1" ht="18" customHeight="1" x14ac:dyDescent="0.3">
      <c r="A34" s="39" t="s">
        <v>27</v>
      </c>
      <c r="B34" s="191">
        <v>11</v>
      </c>
      <c r="C34" s="191">
        <v>20</v>
      </c>
      <c r="D34" s="191">
        <f t="shared" si="4"/>
        <v>-9</v>
      </c>
      <c r="E34" s="192">
        <v>28300</v>
      </c>
      <c r="F34" s="192">
        <v>37400</v>
      </c>
      <c r="G34" s="193">
        <f t="shared" si="5"/>
        <v>-9100</v>
      </c>
    </row>
    <row r="35" spans="1:7" s="26" customFormat="1" ht="18" customHeight="1" thickBot="1" x14ac:dyDescent="0.35">
      <c r="A35" s="40" t="s">
        <v>65</v>
      </c>
      <c r="B35" s="194">
        <v>150</v>
      </c>
      <c r="C35" s="194">
        <v>147</v>
      </c>
      <c r="D35" s="194">
        <f t="shared" si="4"/>
        <v>3</v>
      </c>
      <c r="E35" s="195">
        <v>416520</v>
      </c>
      <c r="F35" s="195">
        <v>377900</v>
      </c>
      <c r="G35" s="196">
        <f t="shared" si="5"/>
        <v>38620</v>
      </c>
    </row>
    <row r="36" spans="1:7" s="26" customFormat="1" ht="19.5" customHeight="1" thickTop="1" thickBot="1" x14ac:dyDescent="0.35">
      <c r="A36" s="41" t="s">
        <v>297</v>
      </c>
      <c r="B36" s="197">
        <f>SUM(B30:B35)</f>
        <v>2887</v>
      </c>
      <c r="C36" s="197">
        <f>SUM(C30:C35)</f>
        <v>3602</v>
      </c>
      <c r="D36" s="198">
        <f t="shared" si="4"/>
        <v>-715</v>
      </c>
      <c r="E36" s="199">
        <f>SUM(E30:E35)</f>
        <v>7834439</v>
      </c>
      <c r="F36" s="199">
        <f>SUM(F30:F35)</f>
        <v>8405224</v>
      </c>
      <c r="G36" s="200">
        <f t="shared" si="5"/>
        <v>-570785</v>
      </c>
    </row>
    <row r="37" spans="1:7" s="26" customFormat="1" ht="18" customHeight="1" thickTop="1" x14ac:dyDescent="0.3">
      <c r="A37" s="29" t="s">
        <v>151</v>
      </c>
      <c r="B37" s="191">
        <v>0</v>
      </c>
      <c r="C37" s="191">
        <v>1</v>
      </c>
      <c r="D37" s="329">
        <f t="shared" si="4"/>
        <v>-1</v>
      </c>
      <c r="E37" s="328">
        <v>0</v>
      </c>
      <c r="F37" s="328">
        <v>1000</v>
      </c>
      <c r="G37" s="327">
        <f t="shared" si="5"/>
        <v>-1000</v>
      </c>
    </row>
    <row r="38" spans="1:7" s="26" customFormat="1" ht="18" customHeight="1" x14ac:dyDescent="0.3">
      <c r="A38" s="29" t="s">
        <v>102</v>
      </c>
      <c r="B38" s="191">
        <v>0</v>
      </c>
      <c r="C38" s="191">
        <v>0</v>
      </c>
      <c r="D38" s="329">
        <f t="shared" si="4"/>
        <v>0</v>
      </c>
      <c r="E38" s="328">
        <v>0</v>
      </c>
      <c r="F38" s="328">
        <v>0</v>
      </c>
      <c r="G38" s="327">
        <f t="shared" si="5"/>
        <v>0</v>
      </c>
    </row>
    <row r="39" spans="1:7" s="26" customFormat="1" ht="18" customHeight="1" x14ac:dyDescent="0.3">
      <c r="A39" s="29" t="s">
        <v>152</v>
      </c>
      <c r="B39" s="191">
        <v>12</v>
      </c>
      <c r="C39" s="191">
        <v>24</v>
      </c>
      <c r="D39" s="329">
        <f t="shared" si="4"/>
        <v>-12</v>
      </c>
      <c r="E39" s="328">
        <v>11500</v>
      </c>
      <c r="F39" s="328">
        <v>19300</v>
      </c>
      <c r="G39" s="327">
        <f t="shared" si="5"/>
        <v>-7800</v>
      </c>
    </row>
    <row r="40" spans="1:7" s="26" customFormat="1" ht="18" customHeight="1" x14ac:dyDescent="0.3">
      <c r="A40" s="39" t="s">
        <v>153</v>
      </c>
      <c r="B40" s="191">
        <v>0</v>
      </c>
      <c r="C40" s="191">
        <v>2</v>
      </c>
      <c r="D40" s="191">
        <f t="shared" si="4"/>
        <v>-2</v>
      </c>
      <c r="E40" s="192">
        <v>0</v>
      </c>
      <c r="F40" s="192">
        <v>2000</v>
      </c>
      <c r="G40" s="327">
        <f t="shared" si="5"/>
        <v>-2000</v>
      </c>
    </row>
    <row r="41" spans="1:7" s="26" customFormat="1" ht="18" customHeight="1" thickBot="1" x14ac:dyDescent="0.35">
      <c r="A41" s="40" t="s">
        <v>65</v>
      </c>
      <c r="B41" s="191">
        <v>12</v>
      </c>
      <c r="C41" s="191">
        <v>1</v>
      </c>
      <c r="D41" s="194">
        <f t="shared" si="4"/>
        <v>11</v>
      </c>
      <c r="E41" s="195">
        <v>3435</v>
      </c>
      <c r="F41" s="195">
        <v>200</v>
      </c>
      <c r="G41" s="196">
        <f t="shared" si="5"/>
        <v>3235</v>
      </c>
    </row>
    <row r="42" spans="1:7" s="26" customFormat="1" ht="19.5" customHeight="1" thickTop="1" thickBot="1" x14ac:dyDescent="0.35">
      <c r="A42" s="30" t="s">
        <v>298</v>
      </c>
      <c r="B42" s="31">
        <f>SUM(B37:B41)</f>
        <v>24</v>
      </c>
      <c r="C42" s="31">
        <f>SUM(C37:C41)</f>
        <v>28</v>
      </c>
      <c r="D42" s="32">
        <f t="shared" si="4"/>
        <v>-4</v>
      </c>
      <c r="E42" s="42">
        <f>SUM(E37:E41)</f>
        <v>14935</v>
      </c>
      <c r="F42" s="42">
        <f>SUM(F37:F41)</f>
        <v>22500</v>
      </c>
      <c r="G42" s="43">
        <f t="shared" si="5"/>
        <v>-7565</v>
      </c>
    </row>
    <row r="45" spans="1:7" ht="6.75" customHeight="1" x14ac:dyDescent="0.3"/>
  </sheetData>
  <mergeCells count="30">
    <mergeCell ref="A1:G1"/>
    <mergeCell ref="A3:A5"/>
    <mergeCell ref="B4:B5"/>
    <mergeCell ref="C4:C5"/>
    <mergeCell ref="E4:E5"/>
    <mergeCell ref="F4:F5"/>
    <mergeCell ref="B3:D3"/>
    <mergeCell ref="D4:D5"/>
    <mergeCell ref="E3:G3"/>
    <mergeCell ref="G4:G5"/>
    <mergeCell ref="A13:G13"/>
    <mergeCell ref="A15:A17"/>
    <mergeCell ref="B16:B17"/>
    <mergeCell ref="C16:C17"/>
    <mergeCell ref="E16:E17"/>
    <mergeCell ref="F16:F17"/>
    <mergeCell ref="E15:G15"/>
    <mergeCell ref="G16:G17"/>
    <mergeCell ref="B15:D15"/>
    <mergeCell ref="D16:D17"/>
    <mergeCell ref="A25:G25"/>
    <mergeCell ref="A27:A29"/>
    <mergeCell ref="B28:B29"/>
    <mergeCell ref="C28:C29"/>
    <mergeCell ref="E28:E29"/>
    <mergeCell ref="F28:F29"/>
    <mergeCell ref="B27:D27"/>
    <mergeCell ref="D28:D29"/>
    <mergeCell ref="E27:G27"/>
    <mergeCell ref="G28:G29"/>
  </mergeCells>
  <pageMargins left="0.98425196850393704" right="0.43307086614173229" top="0.98425196850393704" bottom="0.43307086614173229" header="0.70866141732283472" footer="0.27559055118110237"/>
  <pageSetup paperSize="9" orientation="portrait" r:id="rId1"/>
  <headerFooter alignWithMargins="0">
    <oddHeader>&amp;R&amp;"Times New Roman CE,Normálne"&amp;9Tabuľka č. 5</oddHeader>
    <oddFooter xml:space="preserve">&amp;L&amp;"Arial CE,Kurzíva"&amp;10Pozn.: Údaje sú spracované k 18.01.2019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view="pageLayout" topLeftCell="A16" zoomScaleNormal="100" workbookViewId="0">
      <selection activeCell="C33" sqref="C33"/>
    </sheetView>
  </sheetViews>
  <sheetFormatPr defaultColWidth="8.921875" defaultRowHeight="15.5" x14ac:dyDescent="0.35"/>
  <cols>
    <col min="1" max="1" width="3.61328125" style="1" customWidth="1"/>
    <col min="2" max="2" width="40.3828125" style="1" customWidth="1"/>
    <col min="3" max="3" width="8.84375" style="1" bestFit="1" customWidth="1"/>
    <col min="4" max="4" width="8.15234375" style="1" customWidth="1"/>
    <col min="5" max="5" width="10.53515625" style="1" customWidth="1"/>
    <col min="6" max="16384" width="8.921875" style="1"/>
  </cols>
  <sheetData>
    <row r="1" spans="1:9" x14ac:dyDescent="0.35">
      <c r="A1" s="398" t="s">
        <v>154</v>
      </c>
      <c r="B1" s="398"/>
      <c r="C1" s="398"/>
      <c r="D1" s="398"/>
      <c r="E1" s="398"/>
    </row>
    <row r="2" spans="1:9" ht="12" customHeight="1" thickBot="1" x14ac:dyDescent="0.4">
      <c r="A2" s="179"/>
      <c r="E2" s="160"/>
    </row>
    <row r="3" spans="1:9" ht="31.5" customHeight="1" x14ac:dyDescent="0.35">
      <c r="A3" s="400" t="s">
        <v>15</v>
      </c>
      <c r="B3" s="403" t="s">
        <v>155</v>
      </c>
      <c r="C3" s="44" t="s">
        <v>156</v>
      </c>
      <c r="D3" s="45"/>
      <c r="E3" s="46" t="s">
        <v>272</v>
      </c>
    </row>
    <row r="4" spans="1:9" ht="15" customHeight="1" x14ac:dyDescent="0.35">
      <c r="A4" s="401"/>
      <c r="B4" s="404"/>
      <c r="C4" s="449" t="s">
        <v>324</v>
      </c>
      <c r="D4" s="449" t="s">
        <v>308</v>
      </c>
      <c r="E4" s="451" t="s">
        <v>323</v>
      </c>
    </row>
    <row r="5" spans="1:9" ht="17.149999999999999" customHeight="1" thickBot="1" x14ac:dyDescent="0.4">
      <c r="A5" s="402"/>
      <c r="B5" s="405"/>
      <c r="C5" s="450"/>
      <c r="D5" s="450"/>
      <c r="E5" s="452"/>
    </row>
    <row r="6" spans="1:9" ht="21.9" customHeight="1" thickTop="1" x14ac:dyDescent="0.35">
      <c r="A6" s="180">
        <v>21</v>
      </c>
      <c r="B6" s="181" t="s">
        <v>157</v>
      </c>
      <c r="C6" s="201">
        <v>0</v>
      </c>
      <c r="D6" s="201">
        <v>0</v>
      </c>
      <c r="E6" s="341">
        <v>0</v>
      </c>
      <c r="G6" s="213"/>
      <c r="H6" s="210"/>
      <c r="I6" s="213"/>
    </row>
    <row r="7" spans="1:9" ht="21.9" customHeight="1" x14ac:dyDescent="0.35">
      <c r="A7" s="180">
        <v>22</v>
      </c>
      <c r="B7" s="181" t="s">
        <v>158</v>
      </c>
      <c r="C7" s="201">
        <v>5</v>
      </c>
      <c r="D7" s="201">
        <v>2</v>
      </c>
      <c r="E7" s="341">
        <f t="shared" ref="E7:E15" si="0">C7/D7</f>
        <v>2.5</v>
      </c>
      <c r="G7" s="213"/>
      <c r="H7" s="210"/>
      <c r="I7" s="213"/>
    </row>
    <row r="8" spans="1:9" ht="21.9" customHeight="1" x14ac:dyDescent="0.35">
      <c r="A8" s="180">
        <v>23</v>
      </c>
      <c r="B8" s="182" t="s">
        <v>159</v>
      </c>
      <c r="C8" s="201">
        <v>0</v>
      </c>
      <c r="D8" s="201">
        <v>1</v>
      </c>
      <c r="E8" s="341">
        <f t="shared" si="0"/>
        <v>0</v>
      </c>
      <c r="G8" s="213"/>
      <c r="H8" s="210"/>
      <c r="I8" s="213"/>
    </row>
    <row r="9" spans="1:9" ht="21.9" customHeight="1" x14ac:dyDescent="0.35">
      <c r="A9" s="180">
        <v>24</v>
      </c>
      <c r="B9" s="181" t="s">
        <v>160</v>
      </c>
      <c r="C9" s="201">
        <v>0</v>
      </c>
      <c r="D9" s="201">
        <v>0</v>
      </c>
      <c r="E9" s="341">
        <v>0</v>
      </c>
      <c r="G9" s="213"/>
      <c r="H9" s="210"/>
      <c r="I9" s="213"/>
    </row>
    <row r="10" spans="1:9" ht="21.9" customHeight="1" x14ac:dyDescent="0.35">
      <c r="A10" s="180">
        <v>25</v>
      </c>
      <c r="B10" s="181" t="s">
        <v>161</v>
      </c>
      <c r="C10" s="201">
        <v>40</v>
      </c>
      <c r="D10" s="201">
        <v>84</v>
      </c>
      <c r="E10" s="341">
        <f t="shared" si="0"/>
        <v>0.47619047619047616</v>
      </c>
      <c r="G10" s="213"/>
      <c r="H10" s="210"/>
      <c r="I10" s="213"/>
    </row>
    <row r="11" spans="1:9" ht="21.9" customHeight="1" x14ac:dyDescent="0.35">
      <c r="A11" s="180">
        <v>26</v>
      </c>
      <c r="B11" s="181" t="s">
        <v>162</v>
      </c>
      <c r="C11" s="201">
        <v>0</v>
      </c>
      <c r="D11" s="201">
        <v>0</v>
      </c>
      <c r="E11" s="341">
        <v>0</v>
      </c>
      <c r="G11" s="213"/>
      <c r="H11" s="210"/>
      <c r="I11" s="213"/>
    </row>
    <row r="12" spans="1:9" ht="21.9" customHeight="1" x14ac:dyDescent="0.35">
      <c r="A12" s="180">
        <v>31</v>
      </c>
      <c r="B12" s="181" t="s">
        <v>163</v>
      </c>
      <c r="C12" s="201">
        <v>3</v>
      </c>
      <c r="D12" s="201">
        <v>7</v>
      </c>
      <c r="E12" s="341">
        <f t="shared" si="0"/>
        <v>0.42857142857142855</v>
      </c>
      <c r="G12" s="213"/>
      <c r="H12" s="210"/>
      <c r="I12" s="213"/>
    </row>
    <row r="13" spans="1:9" ht="21.9" customHeight="1" x14ac:dyDescent="0.35">
      <c r="A13" s="180">
        <v>32</v>
      </c>
      <c r="B13" s="181" t="s">
        <v>164</v>
      </c>
      <c r="C13" s="201">
        <v>1</v>
      </c>
      <c r="D13" s="201">
        <v>3</v>
      </c>
      <c r="E13" s="341">
        <f t="shared" si="0"/>
        <v>0.33333333333333331</v>
      </c>
      <c r="G13" s="213"/>
      <c r="H13" s="210"/>
      <c r="I13" s="213"/>
    </row>
    <row r="14" spans="1:9" ht="21.9" customHeight="1" x14ac:dyDescent="0.35">
      <c r="A14" s="180">
        <v>33</v>
      </c>
      <c r="B14" s="181" t="s">
        <v>165</v>
      </c>
      <c r="C14" s="201">
        <v>0</v>
      </c>
      <c r="D14" s="201">
        <v>4</v>
      </c>
      <c r="E14" s="341">
        <f t="shared" si="0"/>
        <v>0</v>
      </c>
      <c r="G14" s="213"/>
      <c r="H14" s="210"/>
      <c r="I14" s="213"/>
    </row>
    <row r="15" spans="1:9" ht="21.9" customHeight="1" x14ac:dyDescent="0.35">
      <c r="A15" s="180">
        <v>34</v>
      </c>
      <c r="B15" s="181" t="s">
        <v>309</v>
      </c>
      <c r="C15" s="201">
        <v>1</v>
      </c>
      <c r="D15" s="201">
        <v>1</v>
      </c>
      <c r="E15" s="341">
        <f t="shared" si="0"/>
        <v>1</v>
      </c>
      <c r="G15" s="213"/>
      <c r="H15" s="210"/>
      <c r="I15" s="213"/>
    </row>
    <row r="16" spans="1:9" ht="21.9" customHeight="1" x14ac:dyDescent="0.35">
      <c r="A16" s="180">
        <v>43</v>
      </c>
      <c r="B16" s="181" t="s">
        <v>274</v>
      </c>
      <c r="C16" s="201">
        <v>0</v>
      </c>
      <c r="D16" s="201">
        <v>2</v>
      </c>
      <c r="E16" s="341">
        <v>0</v>
      </c>
      <c r="G16" s="213"/>
      <c r="H16" s="210"/>
      <c r="I16" s="213"/>
    </row>
    <row r="17" spans="1:9" ht="31" x14ac:dyDescent="0.35">
      <c r="A17" s="180">
        <v>44</v>
      </c>
      <c r="B17" s="205" t="s">
        <v>276</v>
      </c>
      <c r="C17" s="201">
        <v>0</v>
      </c>
      <c r="D17" s="201">
        <v>0</v>
      </c>
      <c r="E17" s="341">
        <v>0</v>
      </c>
      <c r="G17" s="213"/>
      <c r="H17" s="210"/>
      <c r="I17" s="213"/>
    </row>
    <row r="18" spans="1:9" ht="32.25" customHeight="1" x14ac:dyDescent="0.35">
      <c r="A18" s="180">
        <v>46</v>
      </c>
      <c r="B18" s="205" t="s">
        <v>275</v>
      </c>
      <c r="C18" s="201">
        <v>1</v>
      </c>
      <c r="D18" s="201">
        <v>0</v>
      </c>
      <c r="E18" s="341">
        <v>0</v>
      </c>
      <c r="G18" s="213"/>
      <c r="H18" s="210"/>
      <c r="I18" s="213"/>
    </row>
    <row r="19" spans="1:9" ht="21.9" customHeight="1" x14ac:dyDescent="0.35">
      <c r="A19" s="180">
        <v>47</v>
      </c>
      <c r="B19" s="181" t="s">
        <v>166</v>
      </c>
      <c r="C19" s="201">
        <v>1</v>
      </c>
      <c r="D19" s="201">
        <v>4</v>
      </c>
      <c r="E19" s="341">
        <v>0</v>
      </c>
      <c r="G19" s="213"/>
      <c r="H19" s="210"/>
      <c r="I19" s="213"/>
    </row>
    <row r="20" spans="1:9" ht="21.9" customHeight="1" x14ac:dyDescent="0.35">
      <c r="A20" s="180">
        <v>48</v>
      </c>
      <c r="B20" s="181" t="s">
        <v>167</v>
      </c>
      <c r="C20" s="201">
        <v>20</v>
      </c>
      <c r="D20" s="201">
        <v>19</v>
      </c>
      <c r="E20" s="341">
        <f>C20/D20</f>
        <v>1.0526315789473684</v>
      </c>
      <c r="G20" s="213"/>
      <c r="H20" s="210"/>
      <c r="I20" s="213"/>
    </row>
    <row r="21" spans="1:9" ht="21.9" customHeight="1" x14ac:dyDescent="0.35">
      <c r="A21" s="180">
        <v>49</v>
      </c>
      <c r="B21" s="181" t="s">
        <v>168</v>
      </c>
      <c r="C21" s="201">
        <v>7</v>
      </c>
      <c r="D21" s="201">
        <v>15</v>
      </c>
      <c r="E21" s="341">
        <f>C21/D21</f>
        <v>0.46666666666666667</v>
      </c>
      <c r="G21" s="213"/>
      <c r="H21" s="210"/>
      <c r="I21" s="213"/>
    </row>
    <row r="22" spans="1:9" ht="21.9" customHeight="1" x14ac:dyDescent="0.35">
      <c r="A22" s="180">
        <v>50</v>
      </c>
      <c r="B22" s="181" t="s">
        <v>169</v>
      </c>
      <c r="C22" s="201">
        <v>2470</v>
      </c>
      <c r="D22" s="201">
        <v>3275</v>
      </c>
      <c r="E22" s="341">
        <f>C22/D22</f>
        <v>0.75419847328244272</v>
      </c>
      <c r="G22" s="213"/>
      <c r="H22" s="210"/>
      <c r="I22" s="213"/>
    </row>
    <row r="23" spans="1:9" ht="21.9" customHeight="1" x14ac:dyDescent="0.35">
      <c r="A23" s="180">
        <v>62</v>
      </c>
      <c r="B23" s="181" t="s">
        <v>325</v>
      </c>
      <c r="C23" s="201">
        <v>1</v>
      </c>
      <c r="D23" s="201">
        <v>0</v>
      </c>
      <c r="E23" s="341">
        <v>0</v>
      </c>
      <c r="G23" s="213"/>
      <c r="H23" s="210"/>
      <c r="I23" s="213"/>
    </row>
    <row r="24" spans="1:9" ht="21.9" customHeight="1" thickBot="1" x14ac:dyDescent="0.4">
      <c r="A24" s="180">
        <v>63</v>
      </c>
      <c r="B24" s="181" t="s">
        <v>326</v>
      </c>
      <c r="C24" s="201">
        <v>1</v>
      </c>
      <c r="D24" s="201">
        <v>0</v>
      </c>
      <c r="E24" s="341">
        <v>0</v>
      </c>
      <c r="G24" s="213"/>
      <c r="H24" s="210"/>
      <c r="I24" s="213"/>
    </row>
    <row r="25" spans="1:9" ht="21.9" customHeight="1" thickTop="1" thickBot="1" x14ac:dyDescent="0.4">
      <c r="A25" s="183"/>
      <c r="B25" s="184" t="s">
        <v>8</v>
      </c>
      <c r="C25" s="202">
        <f>SUM(C6:C24)</f>
        <v>2551</v>
      </c>
      <c r="D25" s="202">
        <f>SUM(D6:D24)</f>
        <v>3417</v>
      </c>
      <c r="E25" s="340">
        <f>C25/D25</f>
        <v>0.74656131109160084</v>
      </c>
      <c r="G25" s="213"/>
      <c r="H25" s="210"/>
      <c r="I25" s="213"/>
    </row>
    <row r="26" spans="1:9" ht="24.9" customHeight="1" x14ac:dyDescent="0.35">
      <c r="A26" s="445" t="s">
        <v>170</v>
      </c>
      <c r="B26" s="446"/>
      <c r="C26" s="349">
        <v>60998.31</v>
      </c>
      <c r="D26" s="231">
        <v>0</v>
      </c>
      <c r="E26" s="230" t="s">
        <v>296</v>
      </c>
      <c r="G26" s="213"/>
      <c r="H26" s="210"/>
      <c r="I26" s="213"/>
    </row>
    <row r="27" spans="1:9" ht="24.9" customHeight="1" x14ac:dyDescent="0.35">
      <c r="A27" s="447" t="s">
        <v>171</v>
      </c>
      <c r="B27" s="448"/>
      <c r="C27" s="232">
        <v>7983720</v>
      </c>
      <c r="D27" s="232">
        <v>6131650</v>
      </c>
      <c r="E27" s="339">
        <f>C27-D27</f>
        <v>1852070</v>
      </c>
      <c r="G27" s="213"/>
      <c r="H27" s="210"/>
      <c r="I27" s="213"/>
    </row>
    <row r="28" spans="1:9" ht="24.75" customHeight="1" thickBot="1" x14ac:dyDescent="0.4">
      <c r="A28" s="443" t="s">
        <v>172</v>
      </c>
      <c r="B28" s="444"/>
      <c r="C28" s="233">
        <v>24700</v>
      </c>
      <c r="D28" s="233">
        <v>0</v>
      </c>
      <c r="E28" s="338" t="s">
        <v>296</v>
      </c>
      <c r="G28" s="213"/>
      <c r="H28" s="210"/>
      <c r="I28" s="213"/>
    </row>
    <row r="29" spans="1:9" x14ac:dyDescent="0.35">
      <c r="G29" s="213"/>
      <c r="H29" s="210"/>
      <c r="I29" s="213"/>
    </row>
    <row r="30" spans="1:9" x14ac:dyDescent="0.35">
      <c r="G30" s="213"/>
      <c r="H30" s="210"/>
      <c r="I30" s="213"/>
    </row>
    <row r="31" spans="1:9" x14ac:dyDescent="0.35">
      <c r="G31" s="213"/>
      <c r="H31" s="210"/>
      <c r="I31" s="213"/>
    </row>
    <row r="32" spans="1:9" x14ac:dyDescent="0.35">
      <c r="G32" s="213"/>
      <c r="H32" s="210"/>
      <c r="I32" s="213"/>
    </row>
    <row r="33" spans="7:9" x14ac:dyDescent="0.35">
      <c r="G33" s="213"/>
      <c r="H33" s="210"/>
      <c r="I33" s="213"/>
    </row>
    <row r="34" spans="7:9" x14ac:dyDescent="0.35">
      <c r="G34" s="213"/>
      <c r="H34" s="210"/>
      <c r="I34" s="213"/>
    </row>
    <row r="35" spans="7:9" x14ac:dyDescent="0.35">
      <c r="G35" s="213"/>
      <c r="H35" s="210"/>
      <c r="I35" s="213"/>
    </row>
    <row r="36" spans="7:9" x14ac:dyDescent="0.35">
      <c r="G36" s="213"/>
      <c r="H36" s="210"/>
      <c r="I36" s="213"/>
    </row>
    <row r="37" spans="7:9" x14ac:dyDescent="0.35">
      <c r="G37" s="213"/>
      <c r="H37" s="210"/>
      <c r="I37" s="213"/>
    </row>
    <row r="38" spans="7:9" x14ac:dyDescent="0.35">
      <c r="G38" s="214"/>
      <c r="H38" s="210"/>
      <c r="I38" s="214"/>
    </row>
  </sheetData>
  <mergeCells count="9">
    <mergeCell ref="A28:B28"/>
    <mergeCell ref="A26:B26"/>
    <mergeCell ref="A27:B27"/>
    <mergeCell ref="A1:E1"/>
    <mergeCell ref="A3:A5"/>
    <mergeCell ref="B3:B5"/>
    <mergeCell ref="C4:C5"/>
    <mergeCell ref="D4:D5"/>
    <mergeCell ref="E4:E5"/>
  </mergeCells>
  <printOptions horizontalCentered="1"/>
  <pageMargins left="0.98425196850393704" right="0.3125" top="0.98425196850393704" bottom="0.43307086614173229" header="0.70866141732283472" footer="0.27559055118110237"/>
  <pageSetup paperSize="9" orientation="portrait" r:id="rId1"/>
  <headerFooter alignWithMargins="0">
    <oddHeader xml:space="preserve">&amp;R&amp;"Times New Roman CE,Normálne"&amp;9Tabuľka č. 6
</oddHeader>
    <oddFooter xml:space="preserve">&amp;L&amp;"Arial CE,Kurzíva"&amp;10Pozn.: Údaje sú spracované k 18.01.2019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view="pageLayout" topLeftCell="A10" zoomScaleNormal="100" workbookViewId="0">
      <selection activeCell="K12" sqref="K12"/>
    </sheetView>
  </sheetViews>
  <sheetFormatPr defaultColWidth="8.921875" defaultRowHeight="12.5" x14ac:dyDescent="0.25"/>
  <cols>
    <col min="1" max="1" width="4" style="47" customWidth="1"/>
    <col min="2" max="2" width="38.921875" style="47" customWidth="1"/>
    <col min="3" max="13" width="5.921875" style="47" customWidth="1"/>
    <col min="14" max="16384" width="8.921875" style="47"/>
  </cols>
  <sheetData>
    <row r="1" spans="1:13" ht="33" customHeight="1" thickBot="1" x14ac:dyDescent="0.3">
      <c r="A1" s="453" t="s">
        <v>327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</row>
    <row r="2" spans="1:13" ht="42" customHeight="1" thickBot="1" x14ac:dyDescent="0.3">
      <c r="A2" s="56" t="s">
        <v>15</v>
      </c>
      <c r="B2" s="57" t="s">
        <v>318</v>
      </c>
      <c r="C2" s="57">
        <v>2008</v>
      </c>
      <c r="D2" s="57">
        <v>2009</v>
      </c>
      <c r="E2" s="57">
        <v>2010</v>
      </c>
      <c r="F2" s="57">
        <v>2011</v>
      </c>
      <c r="G2" s="57">
        <v>2012</v>
      </c>
      <c r="H2" s="57">
        <v>2013</v>
      </c>
      <c r="I2" s="57">
        <v>2014</v>
      </c>
      <c r="J2" s="57">
        <v>2015</v>
      </c>
      <c r="K2" s="57">
        <v>2016</v>
      </c>
      <c r="L2" s="57">
        <v>2017</v>
      </c>
      <c r="M2" s="296">
        <v>2018</v>
      </c>
    </row>
    <row r="3" spans="1:13" s="51" customFormat="1" ht="23.25" customHeight="1" thickTop="1" x14ac:dyDescent="0.35">
      <c r="A3" s="58" t="s">
        <v>173</v>
      </c>
      <c r="B3" s="50" t="s">
        <v>174</v>
      </c>
      <c r="C3" s="49">
        <v>30</v>
      </c>
      <c r="D3" s="49">
        <v>16</v>
      </c>
      <c r="E3" s="49">
        <v>28</v>
      </c>
      <c r="F3" s="49">
        <v>17</v>
      </c>
      <c r="G3" s="49">
        <v>20</v>
      </c>
      <c r="H3" s="49">
        <v>20</v>
      </c>
      <c r="I3" s="49">
        <v>18</v>
      </c>
      <c r="J3" s="49">
        <v>23</v>
      </c>
      <c r="K3" s="49">
        <v>23</v>
      </c>
      <c r="L3" s="49">
        <v>16</v>
      </c>
      <c r="M3" s="297">
        <v>15</v>
      </c>
    </row>
    <row r="4" spans="1:13" s="51" customFormat="1" ht="23.25" customHeight="1" x14ac:dyDescent="0.35">
      <c r="A4" s="59" t="s">
        <v>175</v>
      </c>
      <c r="B4" s="53" t="s">
        <v>176</v>
      </c>
      <c r="C4" s="52">
        <v>10</v>
      </c>
      <c r="D4" s="52">
        <v>2</v>
      </c>
      <c r="E4" s="52">
        <v>0</v>
      </c>
      <c r="F4" s="52">
        <v>2</v>
      </c>
      <c r="G4" s="52">
        <v>3</v>
      </c>
      <c r="H4" s="52">
        <v>2</v>
      </c>
      <c r="I4" s="52">
        <v>0</v>
      </c>
      <c r="J4" s="52">
        <v>3</v>
      </c>
      <c r="K4" s="52">
        <v>2</v>
      </c>
      <c r="L4" s="52">
        <v>5</v>
      </c>
      <c r="M4" s="298">
        <v>1</v>
      </c>
    </row>
    <row r="5" spans="1:13" s="51" customFormat="1" ht="23.25" customHeight="1" x14ac:dyDescent="0.35">
      <c r="A5" s="59" t="s">
        <v>177</v>
      </c>
      <c r="B5" s="53" t="s">
        <v>178</v>
      </c>
      <c r="C5" s="52">
        <v>13</v>
      </c>
      <c r="D5" s="52">
        <v>1</v>
      </c>
      <c r="E5" s="52">
        <v>1</v>
      </c>
      <c r="F5" s="52">
        <v>4</v>
      </c>
      <c r="G5" s="52">
        <v>4</v>
      </c>
      <c r="H5" s="52">
        <v>2</v>
      </c>
      <c r="I5" s="52">
        <v>5</v>
      </c>
      <c r="J5" s="52">
        <v>2</v>
      </c>
      <c r="K5" s="52">
        <v>2</v>
      </c>
      <c r="L5" s="52">
        <v>0</v>
      </c>
      <c r="M5" s="298">
        <v>1</v>
      </c>
    </row>
    <row r="6" spans="1:13" s="51" customFormat="1" ht="23.25" customHeight="1" x14ac:dyDescent="0.35">
      <c r="A6" s="59" t="s">
        <v>179</v>
      </c>
      <c r="B6" s="53" t="s">
        <v>180</v>
      </c>
      <c r="C6" s="52">
        <v>11</v>
      </c>
      <c r="D6" s="52">
        <v>15</v>
      </c>
      <c r="E6" s="52">
        <v>10</v>
      </c>
      <c r="F6" s="52">
        <v>11</v>
      </c>
      <c r="G6" s="52">
        <v>10</v>
      </c>
      <c r="H6" s="52">
        <v>14</v>
      </c>
      <c r="I6" s="52">
        <v>6</v>
      </c>
      <c r="J6" s="52">
        <v>14</v>
      </c>
      <c r="K6" s="52">
        <v>5</v>
      </c>
      <c r="L6" s="52">
        <v>12</v>
      </c>
      <c r="M6" s="298">
        <v>8</v>
      </c>
    </row>
    <row r="7" spans="1:13" s="51" customFormat="1" ht="23.25" customHeight="1" x14ac:dyDescent="0.35">
      <c r="A7" s="59" t="s">
        <v>181</v>
      </c>
      <c r="B7" s="53" t="s">
        <v>182</v>
      </c>
      <c r="C7" s="52">
        <v>9</v>
      </c>
      <c r="D7" s="52">
        <v>3</v>
      </c>
      <c r="E7" s="52">
        <v>3</v>
      </c>
      <c r="F7" s="52">
        <v>3</v>
      </c>
      <c r="G7" s="52">
        <v>7</v>
      </c>
      <c r="H7" s="52">
        <v>5</v>
      </c>
      <c r="I7" s="52">
        <v>6</v>
      </c>
      <c r="J7" s="52">
        <v>8</v>
      </c>
      <c r="K7" s="52">
        <v>5</v>
      </c>
      <c r="L7" s="52">
        <v>6</v>
      </c>
      <c r="M7" s="298">
        <v>8</v>
      </c>
    </row>
    <row r="8" spans="1:13" s="51" customFormat="1" ht="23.25" customHeight="1" x14ac:dyDescent="0.35">
      <c r="A8" s="59" t="s">
        <v>183</v>
      </c>
      <c r="B8" s="53" t="s">
        <v>184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298">
        <v>0</v>
      </c>
    </row>
    <row r="9" spans="1:13" s="51" customFormat="1" ht="23.25" customHeight="1" x14ac:dyDescent="0.35">
      <c r="A9" s="59" t="s">
        <v>185</v>
      </c>
      <c r="B9" s="53" t="s">
        <v>186</v>
      </c>
      <c r="C9" s="52">
        <v>1</v>
      </c>
      <c r="D9" s="52">
        <v>2</v>
      </c>
      <c r="E9" s="52">
        <v>0</v>
      </c>
      <c r="F9" s="52">
        <v>0</v>
      </c>
      <c r="G9" s="52">
        <v>2</v>
      </c>
      <c r="H9" s="52">
        <v>5</v>
      </c>
      <c r="I9" s="52">
        <v>2</v>
      </c>
      <c r="J9" s="52">
        <v>0</v>
      </c>
      <c r="K9" s="52">
        <v>0</v>
      </c>
      <c r="L9" s="52">
        <v>1</v>
      </c>
      <c r="M9" s="298">
        <v>1</v>
      </c>
    </row>
    <row r="10" spans="1:13" s="51" customFormat="1" ht="23.25" customHeight="1" x14ac:dyDescent="0.35">
      <c r="A10" s="59" t="s">
        <v>187</v>
      </c>
      <c r="B10" s="53" t="s">
        <v>188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298">
        <v>0</v>
      </c>
    </row>
    <row r="11" spans="1:13" s="51" customFormat="1" ht="23.25" customHeight="1" x14ac:dyDescent="0.35">
      <c r="A11" s="59" t="s">
        <v>189</v>
      </c>
      <c r="B11" s="53" t="s">
        <v>190</v>
      </c>
      <c r="C11" s="52">
        <v>3</v>
      </c>
      <c r="D11" s="52">
        <v>0</v>
      </c>
      <c r="E11" s="52">
        <v>1</v>
      </c>
      <c r="F11" s="52">
        <v>0</v>
      </c>
      <c r="G11" s="52">
        <v>4</v>
      </c>
      <c r="H11" s="52">
        <v>1</v>
      </c>
      <c r="I11" s="52">
        <v>1</v>
      </c>
      <c r="J11" s="52">
        <v>2</v>
      </c>
      <c r="K11" s="52">
        <v>5</v>
      </c>
      <c r="L11" s="52">
        <v>1</v>
      </c>
      <c r="M11" s="298">
        <v>3</v>
      </c>
    </row>
    <row r="12" spans="1:13" s="51" customFormat="1" ht="23.25" customHeight="1" x14ac:dyDescent="0.35">
      <c r="A12" s="59" t="s">
        <v>191</v>
      </c>
      <c r="B12" s="53" t="s">
        <v>192</v>
      </c>
      <c r="C12" s="52">
        <v>1</v>
      </c>
      <c r="D12" s="52">
        <v>2</v>
      </c>
      <c r="E12" s="52">
        <v>3</v>
      </c>
      <c r="F12" s="52">
        <v>1</v>
      </c>
      <c r="G12" s="52">
        <v>1</v>
      </c>
      <c r="H12" s="52">
        <v>4</v>
      </c>
      <c r="I12" s="52">
        <v>1</v>
      </c>
      <c r="J12" s="52">
        <v>1</v>
      </c>
      <c r="K12" s="52">
        <v>2</v>
      </c>
      <c r="L12" s="52">
        <v>0</v>
      </c>
      <c r="M12" s="298">
        <v>1</v>
      </c>
    </row>
    <row r="13" spans="1:13" s="51" customFormat="1" ht="23.25" customHeight="1" thickBot="1" x14ac:dyDescent="0.4">
      <c r="A13" s="60" t="s">
        <v>193</v>
      </c>
      <c r="B13" s="55" t="s">
        <v>194</v>
      </c>
      <c r="C13" s="54">
        <v>2</v>
      </c>
      <c r="D13" s="54">
        <v>3</v>
      </c>
      <c r="E13" s="54">
        <v>3</v>
      </c>
      <c r="F13" s="54">
        <v>0</v>
      </c>
      <c r="G13" s="54">
        <v>2</v>
      </c>
      <c r="H13" s="54">
        <v>0</v>
      </c>
      <c r="I13" s="54">
        <v>1</v>
      </c>
      <c r="J13" s="54">
        <v>2</v>
      </c>
      <c r="K13" s="54">
        <v>1</v>
      </c>
      <c r="L13" s="54">
        <v>0</v>
      </c>
      <c r="M13" s="299">
        <v>0</v>
      </c>
    </row>
    <row r="14" spans="1:13" s="51" customFormat="1" ht="23.25" customHeight="1" thickTop="1" thickBot="1" x14ac:dyDescent="0.4">
      <c r="A14" s="61"/>
      <c r="B14" s="62" t="s">
        <v>195</v>
      </c>
      <c r="C14" s="64">
        <v>80</v>
      </c>
      <c r="D14" s="64">
        <v>44</v>
      </c>
      <c r="E14" s="64">
        <v>49</v>
      </c>
      <c r="F14" s="64">
        <v>38</v>
      </c>
      <c r="G14" s="64">
        <v>53</v>
      </c>
      <c r="H14" s="64">
        <v>53</v>
      </c>
      <c r="I14" s="64">
        <f>SUM(I3:I13)</f>
        <v>40</v>
      </c>
      <c r="J14" s="64">
        <v>55</v>
      </c>
      <c r="K14" s="64">
        <f>SUM(K3:K13)</f>
        <v>45</v>
      </c>
      <c r="L14" s="64">
        <f>SUM(L3:L13)</f>
        <v>41</v>
      </c>
      <c r="M14" s="283">
        <f>SUM(M3:M13)</f>
        <v>38</v>
      </c>
    </row>
    <row r="24" spans="2:2" x14ac:dyDescent="0.25">
      <c r="B24" s="47" t="s">
        <v>314</v>
      </c>
    </row>
  </sheetData>
  <mergeCells count="1">
    <mergeCell ref="A1:M1"/>
  </mergeCells>
  <printOptions horizontalCentered="1"/>
  <pageMargins left="0.98425196850393704" right="0.43307086614173229" top="0.98425196850393704" bottom="0.43307086614173229" header="0.70866141732283472" footer="0.27559055118110237"/>
  <pageSetup paperSize="9" orientation="landscape" r:id="rId1"/>
  <headerFooter alignWithMargins="0">
    <oddHeader xml:space="preserve">&amp;R&amp;"Times New Roman CE,Normálne"&amp;9Tabuľka č. 7
</oddHeader>
    <oddFooter xml:space="preserve">&amp;L&amp;"Arial CE,Kurzíva"&amp;10Pozn.: Údaje sú spracované k 18.01.2019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Layout" topLeftCell="A7" zoomScaleNormal="100" workbookViewId="0">
      <selection activeCell="K13" sqref="K13"/>
    </sheetView>
  </sheetViews>
  <sheetFormatPr defaultColWidth="8.921875" defaultRowHeight="12.5" x14ac:dyDescent="0.25"/>
  <cols>
    <col min="1" max="1" width="3.61328125" style="47" customWidth="1"/>
    <col min="2" max="2" width="38.84375" style="47" customWidth="1"/>
    <col min="3" max="13" width="5.921875" style="47" customWidth="1"/>
    <col min="14" max="16384" width="8.921875" style="47"/>
  </cols>
  <sheetData>
    <row r="1" spans="1:13" ht="34.5" customHeight="1" thickBot="1" x14ac:dyDescent="0.3">
      <c r="A1" s="454" t="s">
        <v>328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13" ht="42" customHeight="1" thickBot="1" x14ac:dyDescent="0.3">
      <c r="A2" s="56" t="s">
        <v>15</v>
      </c>
      <c r="B2" s="57" t="s">
        <v>318</v>
      </c>
      <c r="C2" s="57">
        <v>2008</v>
      </c>
      <c r="D2" s="57">
        <v>2009</v>
      </c>
      <c r="E2" s="57">
        <v>2010</v>
      </c>
      <c r="F2" s="57">
        <v>2011</v>
      </c>
      <c r="G2" s="57">
        <v>2012</v>
      </c>
      <c r="H2" s="57">
        <v>2013</v>
      </c>
      <c r="I2" s="57">
        <v>2014</v>
      </c>
      <c r="J2" s="57">
        <v>2015</v>
      </c>
      <c r="K2" s="57">
        <v>2016</v>
      </c>
      <c r="L2" s="57">
        <v>2017</v>
      </c>
      <c r="M2" s="296">
        <v>2018</v>
      </c>
    </row>
    <row r="3" spans="1:13" s="51" customFormat="1" ht="23.25" customHeight="1" thickTop="1" x14ac:dyDescent="0.35">
      <c r="A3" s="58" t="s">
        <v>173</v>
      </c>
      <c r="B3" s="50" t="s">
        <v>174</v>
      </c>
      <c r="C3" s="49">
        <v>39</v>
      </c>
      <c r="D3" s="49">
        <v>23</v>
      </c>
      <c r="E3" s="49">
        <v>28</v>
      </c>
      <c r="F3" s="49">
        <v>23</v>
      </c>
      <c r="G3" s="49">
        <v>38</v>
      </c>
      <c r="H3" s="49">
        <v>25</v>
      </c>
      <c r="I3" s="49">
        <v>37</v>
      </c>
      <c r="J3" s="49">
        <v>33</v>
      </c>
      <c r="K3" s="49">
        <v>23</v>
      </c>
      <c r="L3" s="49">
        <v>28</v>
      </c>
      <c r="M3" s="297">
        <v>16</v>
      </c>
    </row>
    <row r="4" spans="1:13" s="51" customFormat="1" ht="23.25" customHeight="1" x14ac:dyDescent="0.35">
      <c r="A4" s="59" t="s">
        <v>175</v>
      </c>
      <c r="B4" s="53" t="s">
        <v>176</v>
      </c>
      <c r="C4" s="52">
        <v>8</v>
      </c>
      <c r="D4" s="52">
        <v>9</v>
      </c>
      <c r="E4" s="52">
        <v>9</v>
      </c>
      <c r="F4" s="52">
        <v>13</v>
      </c>
      <c r="G4" s="52">
        <v>8</v>
      </c>
      <c r="H4" s="52">
        <v>4</v>
      </c>
      <c r="I4" s="52">
        <v>10</v>
      </c>
      <c r="J4" s="52">
        <v>8</v>
      </c>
      <c r="K4" s="52">
        <v>6</v>
      </c>
      <c r="L4" s="52">
        <v>5</v>
      </c>
      <c r="M4" s="298">
        <v>3</v>
      </c>
    </row>
    <row r="5" spans="1:13" s="51" customFormat="1" ht="23.25" customHeight="1" x14ac:dyDescent="0.35">
      <c r="A5" s="59" t="s">
        <v>177</v>
      </c>
      <c r="B5" s="53" t="s">
        <v>178</v>
      </c>
      <c r="C5" s="52">
        <v>63</v>
      </c>
      <c r="D5" s="52">
        <v>32</v>
      </c>
      <c r="E5" s="52">
        <v>44</v>
      </c>
      <c r="F5" s="52">
        <v>37</v>
      </c>
      <c r="G5" s="52">
        <v>37</v>
      </c>
      <c r="H5" s="52">
        <v>34</v>
      </c>
      <c r="I5" s="52">
        <v>26</v>
      </c>
      <c r="J5" s="52">
        <v>34</v>
      </c>
      <c r="K5" s="52">
        <v>25</v>
      </c>
      <c r="L5" s="52">
        <v>24</v>
      </c>
      <c r="M5" s="298">
        <v>18</v>
      </c>
    </row>
    <row r="6" spans="1:13" s="51" customFormat="1" ht="23.25" customHeight="1" x14ac:dyDescent="0.35">
      <c r="A6" s="59" t="s">
        <v>179</v>
      </c>
      <c r="B6" s="53" t="s">
        <v>180</v>
      </c>
      <c r="C6" s="52">
        <v>76</v>
      </c>
      <c r="D6" s="52">
        <v>40</v>
      </c>
      <c r="E6" s="52">
        <v>51</v>
      </c>
      <c r="F6" s="52">
        <v>35</v>
      </c>
      <c r="G6" s="52">
        <v>47</v>
      </c>
      <c r="H6" s="52">
        <v>47</v>
      </c>
      <c r="I6" s="52">
        <v>40</v>
      </c>
      <c r="J6" s="52">
        <v>38</v>
      </c>
      <c r="K6" s="52">
        <v>23</v>
      </c>
      <c r="L6" s="52">
        <v>37</v>
      </c>
      <c r="M6" s="298">
        <v>7</v>
      </c>
    </row>
    <row r="7" spans="1:13" s="51" customFormat="1" ht="23.25" customHeight="1" x14ac:dyDescent="0.35">
      <c r="A7" s="59" t="s">
        <v>181</v>
      </c>
      <c r="B7" s="53" t="s">
        <v>182</v>
      </c>
      <c r="C7" s="52">
        <v>38</v>
      </c>
      <c r="D7" s="52">
        <v>17</v>
      </c>
      <c r="E7" s="52">
        <v>18</v>
      </c>
      <c r="F7" s="52">
        <v>17</v>
      </c>
      <c r="G7" s="52">
        <v>17</v>
      </c>
      <c r="H7" s="52">
        <v>23</v>
      </c>
      <c r="I7" s="52">
        <v>19</v>
      </c>
      <c r="J7" s="52">
        <v>24</v>
      </c>
      <c r="K7" s="52">
        <v>13</v>
      </c>
      <c r="L7" s="52">
        <v>9</v>
      </c>
      <c r="M7" s="298">
        <v>14</v>
      </c>
    </row>
    <row r="8" spans="1:13" s="51" customFormat="1" ht="23.25" customHeight="1" x14ac:dyDescent="0.35">
      <c r="A8" s="59" t="s">
        <v>183</v>
      </c>
      <c r="B8" s="53" t="s">
        <v>184</v>
      </c>
      <c r="C8" s="52">
        <v>5</v>
      </c>
      <c r="D8" s="52">
        <v>4</v>
      </c>
      <c r="E8" s="52">
        <v>1</v>
      </c>
      <c r="F8" s="52">
        <v>4</v>
      </c>
      <c r="G8" s="52">
        <v>1</v>
      </c>
      <c r="H8" s="52">
        <v>4</v>
      </c>
      <c r="I8" s="52">
        <v>4</v>
      </c>
      <c r="J8" s="52">
        <v>3</v>
      </c>
      <c r="K8" s="52">
        <v>1</v>
      </c>
      <c r="L8" s="52">
        <v>5</v>
      </c>
      <c r="M8" s="298">
        <v>1</v>
      </c>
    </row>
    <row r="9" spans="1:13" s="51" customFormat="1" ht="23.25" customHeight="1" x14ac:dyDescent="0.35">
      <c r="A9" s="59" t="s">
        <v>185</v>
      </c>
      <c r="B9" s="53" t="s">
        <v>186</v>
      </c>
      <c r="C9" s="52">
        <v>3</v>
      </c>
      <c r="D9" s="52">
        <v>5</v>
      </c>
      <c r="E9" s="52">
        <v>2</v>
      </c>
      <c r="F9" s="52">
        <v>3</v>
      </c>
      <c r="G9" s="52">
        <v>6</v>
      </c>
      <c r="H9" s="52">
        <v>4</v>
      </c>
      <c r="I9" s="52">
        <v>5</v>
      </c>
      <c r="J9" s="52">
        <v>4</v>
      </c>
      <c r="K9" s="52">
        <v>5</v>
      </c>
      <c r="L9" s="52">
        <v>8</v>
      </c>
      <c r="M9" s="298">
        <v>1</v>
      </c>
    </row>
    <row r="10" spans="1:13" s="51" customFormat="1" ht="23.25" customHeight="1" x14ac:dyDescent="0.35">
      <c r="A10" s="59" t="s">
        <v>187</v>
      </c>
      <c r="B10" s="53" t="s">
        <v>188</v>
      </c>
      <c r="C10" s="52">
        <v>1</v>
      </c>
      <c r="D10" s="52">
        <v>0</v>
      </c>
      <c r="E10" s="52">
        <v>1</v>
      </c>
      <c r="F10" s="52">
        <v>0</v>
      </c>
      <c r="G10" s="52">
        <v>0</v>
      </c>
      <c r="H10" s="52">
        <v>0</v>
      </c>
      <c r="I10" s="52">
        <v>1</v>
      </c>
      <c r="J10" s="52">
        <v>0</v>
      </c>
      <c r="K10" s="52">
        <v>0</v>
      </c>
      <c r="L10" s="52">
        <v>0</v>
      </c>
      <c r="M10" s="298">
        <v>0</v>
      </c>
    </row>
    <row r="11" spans="1:13" s="51" customFormat="1" ht="23.25" customHeight="1" x14ac:dyDescent="0.35">
      <c r="A11" s="59" t="s">
        <v>189</v>
      </c>
      <c r="B11" s="53" t="s">
        <v>190</v>
      </c>
      <c r="C11" s="52">
        <v>1</v>
      </c>
      <c r="D11" s="52">
        <v>3</v>
      </c>
      <c r="E11" s="52">
        <v>3</v>
      </c>
      <c r="F11" s="52">
        <v>2</v>
      </c>
      <c r="G11" s="52">
        <v>3</v>
      </c>
      <c r="H11" s="52">
        <v>2</v>
      </c>
      <c r="I11" s="52">
        <v>2</v>
      </c>
      <c r="J11" s="52">
        <v>0</v>
      </c>
      <c r="K11" s="52">
        <v>2</v>
      </c>
      <c r="L11" s="52">
        <v>1</v>
      </c>
      <c r="M11" s="298">
        <v>1</v>
      </c>
    </row>
    <row r="12" spans="1:13" s="51" customFormat="1" ht="23.25" customHeight="1" x14ac:dyDescent="0.35">
      <c r="A12" s="59" t="s">
        <v>191</v>
      </c>
      <c r="B12" s="53" t="s">
        <v>192</v>
      </c>
      <c r="C12" s="52">
        <v>3</v>
      </c>
      <c r="D12" s="52">
        <v>10</v>
      </c>
      <c r="E12" s="52">
        <v>3</v>
      </c>
      <c r="F12" s="52">
        <v>3</v>
      </c>
      <c r="G12" s="52">
        <v>7</v>
      </c>
      <c r="H12" s="52">
        <v>8</v>
      </c>
      <c r="I12" s="52">
        <v>6</v>
      </c>
      <c r="J12" s="52">
        <v>4</v>
      </c>
      <c r="K12" s="52">
        <v>3</v>
      </c>
      <c r="L12" s="52">
        <v>0</v>
      </c>
      <c r="M12" s="298">
        <v>6</v>
      </c>
    </row>
    <row r="13" spans="1:13" s="51" customFormat="1" ht="23.25" customHeight="1" thickBot="1" x14ac:dyDescent="0.4">
      <c r="A13" s="60" t="s">
        <v>193</v>
      </c>
      <c r="B13" s="55" t="s">
        <v>194</v>
      </c>
      <c r="C13" s="54">
        <v>4</v>
      </c>
      <c r="D13" s="54">
        <v>5</v>
      </c>
      <c r="E13" s="54">
        <v>2</v>
      </c>
      <c r="F13" s="54">
        <v>0</v>
      </c>
      <c r="G13" s="54">
        <v>4</v>
      </c>
      <c r="H13" s="54">
        <v>4</v>
      </c>
      <c r="I13" s="54">
        <v>2</v>
      </c>
      <c r="J13" s="54">
        <v>6</v>
      </c>
      <c r="K13" s="54">
        <v>2</v>
      </c>
      <c r="L13" s="54">
        <v>1</v>
      </c>
      <c r="M13" s="299">
        <v>2</v>
      </c>
    </row>
    <row r="14" spans="1:13" s="51" customFormat="1" ht="23.25" customHeight="1" thickTop="1" thickBot="1" x14ac:dyDescent="0.4">
      <c r="A14" s="61"/>
      <c r="B14" s="62" t="s">
        <v>195</v>
      </c>
      <c r="C14" s="63">
        <v>241</v>
      </c>
      <c r="D14" s="63">
        <v>148</v>
      </c>
      <c r="E14" s="63">
        <v>162</v>
      </c>
      <c r="F14" s="63">
        <v>137</v>
      </c>
      <c r="G14" s="63">
        <v>168</v>
      </c>
      <c r="H14" s="63">
        <v>155</v>
      </c>
      <c r="I14" s="63">
        <f>SUM(I3:I13)</f>
        <v>152</v>
      </c>
      <c r="J14" s="63">
        <f>SUM(J3:J13)</f>
        <v>154</v>
      </c>
      <c r="K14" s="63">
        <f>SUM(K3:K13)</f>
        <v>103</v>
      </c>
      <c r="L14" s="63">
        <f>SUM(L3:L13)</f>
        <v>118</v>
      </c>
      <c r="M14" s="300">
        <f>SUM(M3:M13)</f>
        <v>69</v>
      </c>
    </row>
  </sheetData>
  <mergeCells count="1">
    <mergeCell ref="A1:M1"/>
  </mergeCells>
  <pageMargins left="0.98425196850393704" right="0.43307086614173229" top="0.98425196850393704" bottom="0.43307086614173229" header="0.70866141732283472" footer="0.27559055118110237"/>
  <pageSetup paperSize="9" orientation="landscape" r:id="rId1"/>
  <headerFooter alignWithMargins="0">
    <oddHeader>&amp;R&amp;"Times New Roman CE,Normálne"&amp;9Tabuľka č. 8</oddHeader>
    <oddFooter xml:space="preserve">&amp;L&amp;"Arial CE,Kurzíva"&amp;10Pozn.: Údaje sú spracované k 18.01.2019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Layout" zoomScaleNormal="100" workbookViewId="0">
      <selection activeCell="J17" sqref="J17"/>
    </sheetView>
  </sheetViews>
  <sheetFormatPr defaultColWidth="8.921875" defaultRowHeight="12.5" x14ac:dyDescent="0.25"/>
  <cols>
    <col min="1" max="1" width="3.3828125" style="47" customWidth="1"/>
    <col min="2" max="2" width="38.3828125" style="47" customWidth="1"/>
    <col min="3" max="13" width="5.921875" style="47" customWidth="1"/>
    <col min="14" max="16384" width="8.921875" style="47"/>
  </cols>
  <sheetData>
    <row r="1" spans="1:13" ht="30.75" customHeight="1" thickBot="1" x14ac:dyDescent="0.3">
      <c r="A1" s="455" t="s">
        <v>329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</row>
    <row r="2" spans="1:13" s="51" customFormat="1" ht="13.5" thickBot="1" x14ac:dyDescent="0.4">
      <c r="A2" s="56" t="s">
        <v>15</v>
      </c>
      <c r="B2" s="57" t="s">
        <v>317</v>
      </c>
      <c r="C2" s="57">
        <v>2008</v>
      </c>
      <c r="D2" s="57">
        <v>2009</v>
      </c>
      <c r="E2" s="57">
        <v>2010</v>
      </c>
      <c r="F2" s="57">
        <v>2011</v>
      </c>
      <c r="G2" s="57">
        <v>2012</v>
      </c>
      <c r="H2" s="57">
        <v>2013</v>
      </c>
      <c r="I2" s="57">
        <v>2014</v>
      </c>
      <c r="J2" s="57">
        <v>2015</v>
      </c>
      <c r="K2" s="57">
        <v>2016</v>
      </c>
      <c r="L2" s="296">
        <v>2017</v>
      </c>
      <c r="M2" s="296">
        <v>2018</v>
      </c>
    </row>
    <row r="3" spans="1:13" s="51" customFormat="1" ht="18" customHeight="1" thickTop="1" x14ac:dyDescent="0.35">
      <c r="A3" s="73" t="s">
        <v>196</v>
      </c>
      <c r="B3" s="50" t="s">
        <v>197</v>
      </c>
      <c r="C3" s="65">
        <v>3</v>
      </c>
      <c r="D3" s="65">
        <v>2</v>
      </c>
      <c r="E3" s="65">
        <v>0</v>
      </c>
      <c r="F3" s="65">
        <v>2</v>
      </c>
      <c r="G3" s="65">
        <v>7</v>
      </c>
      <c r="H3" s="65">
        <v>2</v>
      </c>
      <c r="I3" s="65">
        <v>0</v>
      </c>
      <c r="J3" s="65">
        <v>1</v>
      </c>
      <c r="K3" s="65">
        <v>2</v>
      </c>
      <c r="L3" s="65">
        <v>2</v>
      </c>
      <c r="M3" s="301">
        <v>2</v>
      </c>
    </row>
    <row r="4" spans="1:13" s="51" customFormat="1" ht="27.75" customHeight="1" x14ac:dyDescent="0.35">
      <c r="A4" s="72" t="s">
        <v>198</v>
      </c>
      <c r="B4" s="53" t="s">
        <v>199</v>
      </c>
      <c r="C4" s="66">
        <v>7</v>
      </c>
      <c r="D4" s="66">
        <v>4</v>
      </c>
      <c r="E4" s="66">
        <v>0</v>
      </c>
      <c r="F4" s="66">
        <v>4</v>
      </c>
      <c r="G4" s="66">
        <v>4</v>
      </c>
      <c r="H4" s="66">
        <v>3</v>
      </c>
      <c r="I4" s="66">
        <v>0</v>
      </c>
      <c r="J4" s="66">
        <v>3</v>
      </c>
      <c r="K4" s="66">
        <v>0</v>
      </c>
      <c r="L4" s="66">
        <v>3</v>
      </c>
      <c r="M4" s="302">
        <v>1</v>
      </c>
    </row>
    <row r="5" spans="1:13" s="51" customFormat="1" ht="12.75" customHeight="1" x14ac:dyDescent="0.35">
      <c r="A5" s="72" t="s">
        <v>200</v>
      </c>
      <c r="B5" s="53" t="s">
        <v>201</v>
      </c>
      <c r="C5" s="66">
        <v>0</v>
      </c>
      <c r="D5" s="66">
        <v>1</v>
      </c>
      <c r="E5" s="66">
        <v>0</v>
      </c>
      <c r="F5" s="66">
        <v>0</v>
      </c>
      <c r="G5" s="66">
        <v>1</v>
      </c>
      <c r="H5" s="66">
        <v>0</v>
      </c>
      <c r="I5" s="66">
        <v>0</v>
      </c>
      <c r="J5" s="66">
        <v>1</v>
      </c>
      <c r="K5" s="66">
        <v>0</v>
      </c>
      <c r="L5" s="66">
        <v>0</v>
      </c>
      <c r="M5" s="302">
        <v>0</v>
      </c>
    </row>
    <row r="6" spans="1:13" s="51" customFormat="1" ht="23.25" customHeight="1" x14ac:dyDescent="0.35">
      <c r="A6" s="72" t="s">
        <v>202</v>
      </c>
      <c r="B6" s="53" t="s">
        <v>203</v>
      </c>
      <c r="C6" s="66">
        <v>0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1</v>
      </c>
      <c r="K6" s="66">
        <v>1</v>
      </c>
      <c r="L6" s="66">
        <v>0</v>
      </c>
      <c r="M6" s="302">
        <v>1</v>
      </c>
    </row>
    <row r="7" spans="1:13" s="51" customFormat="1" ht="23.25" customHeight="1" x14ac:dyDescent="0.35">
      <c r="A7" s="72" t="s">
        <v>204</v>
      </c>
      <c r="B7" s="53" t="s">
        <v>205</v>
      </c>
      <c r="C7" s="66">
        <v>0</v>
      </c>
      <c r="D7" s="66">
        <v>0</v>
      </c>
      <c r="E7" s="66">
        <v>0</v>
      </c>
      <c r="F7" s="66">
        <v>0</v>
      </c>
      <c r="G7" s="66">
        <v>0</v>
      </c>
      <c r="H7" s="66">
        <v>1</v>
      </c>
      <c r="I7" s="66">
        <v>0</v>
      </c>
      <c r="J7" s="66">
        <v>0</v>
      </c>
      <c r="K7" s="66">
        <v>0</v>
      </c>
      <c r="L7" s="66">
        <v>0</v>
      </c>
      <c r="M7" s="302">
        <v>0</v>
      </c>
    </row>
    <row r="8" spans="1:13" s="51" customFormat="1" ht="18" customHeight="1" x14ac:dyDescent="0.35">
      <c r="A8" s="72" t="s">
        <v>206</v>
      </c>
      <c r="B8" s="53" t="s">
        <v>207</v>
      </c>
      <c r="C8" s="66">
        <v>6</v>
      </c>
      <c r="D8" s="66">
        <v>7</v>
      </c>
      <c r="E8" s="66">
        <v>8</v>
      </c>
      <c r="F8" s="66">
        <v>1</v>
      </c>
      <c r="G8" s="66">
        <v>2</v>
      </c>
      <c r="H8" s="66">
        <v>4</v>
      </c>
      <c r="I8" s="66">
        <v>4</v>
      </c>
      <c r="J8" s="66">
        <v>5</v>
      </c>
      <c r="K8" s="66">
        <v>5</v>
      </c>
      <c r="L8" s="66">
        <v>4</v>
      </c>
      <c r="M8" s="302">
        <v>2</v>
      </c>
    </row>
    <row r="9" spans="1:13" s="51" customFormat="1" ht="27.75" customHeight="1" x14ac:dyDescent="0.35">
      <c r="A9" s="72" t="s">
        <v>208</v>
      </c>
      <c r="B9" s="53" t="s">
        <v>209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302">
        <v>0</v>
      </c>
    </row>
    <row r="10" spans="1:13" s="51" customFormat="1" ht="27.75" customHeight="1" x14ac:dyDescent="0.35">
      <c r="A10" s="74"/>
      <c r="B10" s="67" t="s">
        <v>225</v>
      </c>
      <c r="C10" s="68">
        <v>16</v>
      </c>
      <c r="D10" s="68">
        <v>14</v>
      </c>
      <c r="E10" s="68">
        <v>8</v>
      </c>
      <c r="F10" s="68">
        <v>7</v>
      </c>
      <c r="G10" s="68">
        <v>14</v>
      </c>
      <c r="H10" s="68">
        <v>10</v>
      </c>
      <c r="I10" s="68">
        <f>SUM(I3:I9)</f>
        <v>4</v>
      </c>
      <c r="J10" s="68">
        <f>SUM(J3:J9)</f>
        <v>11</v>
      </c>
      <c r="K10" s="68">
        <f>SUM(K3:K9)</f>
        <v>8</v>
      </c>
      <c r="L10" s="68">
        <f>SUM(L3:L9)</f>
        <v>9</v>
      </c>
      <c r="M10" s="303">
        <f>SUM(M3:M9)</f>
        <v>6</v>
      </c>
    </row>
    <row r="11" spans="1:13" s="51" customFormat="1" ht="24.75" customHeight="1" x14ac:dyDescent="0.35">
      <c r="A11" s="72" t="s">
        <v>210</v>
      </c>
      <c r="B11" s="53" t="s">
        <v>211</v>
      </c>
      <c r="C11" s="66">
        <v>25</v>
      </c>
      <c r="D11" s="66">
        <v>8</v>
      </c>
      <c r="E11" s="66">
        <v>9</v>
      </c>
      <c r="F11" s="66">
        <v>10</v>
      </c>
      <c r="G11" s="66">
        <v>6</v>
      </c>
      <c r="H11" s="66">
        <v>17</v>
      </c>
      <c r="I11" s="66">
        <v>9</v>
      </c>
      <c r="J11" s="66">
        <v>9</v>
      </c>
      <c r="K11" s="66">
        <v>13</v>
      </c>
      <c r="L11" s="66">
        <v>14</v>
      </c>
      <c r="M11" s="302">
        <v>13</v>
      </c>
    </row>
    <row r="12" spans="1:13" s="51" customFormat="1" ht="26.25" customHeight="1" x14ac:dyDescent="0.35">
      <c r="A12" s="72" t="s">
        <v>212</v>
      </c>
      <c r="B12" s="53" t="s">
        <v>213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1</v>
      </c>
      <c r="L12" s="66">
        <v>1</v>
      </c>
      <c r="M12" s="302">
        <v>0</v>
      </c>
    </row>
    <row r="13" spans="1:13" s="51" customFormat="1" ht="24.75" customHeight="1" x14ac:dyDescent="0.35">
      <c r="A13" s="72" t="s">
        <v>214</v>
      </c>
      <c r="B13" s="53" t="s">
        <v>215</v>
      </c>
      <c r="C13" s="66">
        <v>0</v>
      </c>
      <c r="D13" s="66">
        <v>0</v>
      </c>
      <c r="E13" s="66">
        <v>0</v>
      </c>
      <c r="F13" s="66">
        <v>1</v>
      </c>
      <c r="G13" s="66">
        <v>1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302">
        <v>0</v>
      </c>
    </row>
    <row r="14" spans="1:13" s="51" customFormat="1" ht="27.75" customHeight="1" x14ac:dyDescent="0.35">
      <c r="A14" s="74"/>
      <c r="B14" s="67" t="s">
        <v>304</v>
      </c>
      <c r="C14" s="68">
        <v>25</v>
      </c>
      <c r="D14" s="68">
        <v>8</v>
      </c>
      <c r="E14" s="68">
        <v>9</v>
      </c>
      <c r="F14" s="68">
        <v>11</v>
      </c>
      <c r="G14" s="68">
        <v>7</v>
      </c>
      <c r="H14" s="68">
        <v>17</v>
      </c>
      <c r="I14" s="68">
        <f>SUM(I11:I13)</f>
        <v>9</v>
      </c>
      <c r="J14" s="68">
        <f>SUM(J11:J13)</f>
        <v>9</v>
      </c>
      <c r="K14" s="68">
        <f>SUM(K11:K13)</f>
        <v>14</v>
      </c>
      <c r="L14" s="68">
        <f>SUM(L11:L13)</f>
        <v>15</v>
      </c>
      <c r="M14" s="303">
        <f>SUM(M11:M13)</f>
        <v>13</v>
      </c>
    </row>
    <row r="15" spans="1:13" s="51" customFormat="1" ht="24.75" customHeight="1" x14ac:dyDescent="0.35">
      <c r="A15" s="72" t="s">
        <v>216</v>
      </c>
      <c r="B15" s="53" t="s">
        <v>217</v>
      </c>
      <c r="C15" s="66">
        <v>6</v>
      </c>
      <c r="D15" s="66">
        <v>4</v>
      </c>
      <c r="E15" s="66">
        <v>10</v>
      </c>
      <c r="F15" s="66">
        <v>5</v>
      </c>
      <c r="G15" s="66">
        <v>9</v>
      </c>
      <c r="H15" s="66">
        <v>4</v>
      </c>
      <c r="I15" s="66">
        <v>7</v>
      </c>
      <c r="J15" s="66">
        <v>4</v>
      </c>
      <c r="K15" s="66">
        <v>10</v>
      </c>
      <c r="L15" s="66">
        <v>6</v>
      </c>
      <c r="M15" s="302">
        <v>3</v>
      </c>
    </row>
    <row r="16" spans="1:13" s="51" customFormat="1" ht="23.25" customHeight="1" x14ac:dyDescent="0.35">
      <c r="A16" s="72" t="s">
        <v>218</v>
      </c>
      <c r="B16" s="53" t="s">
        <v>219</v>
      </c>
      <c r="C16" s="66">
        <v>9</v>
      </c>
      <c r="D16" s="66">
        <v>8</v>
      </c>
      <c r="E16" s="66">
        <v>5</v>
      </c>
      <c r="F16" s="66">
        <v>6</v>
      </c>
      <c r="G16" s="66">
        <v>1</v>
      </c>
      <c r="H16" s="66">
        <v>6</v>
      </c>
      <c r="I16" s="66">
        <v>6</v>
      </c>
      <c r="J16" s="66">
        <v>8</v>
      </c>
      <c r="K16" s="66">
        <v>3</v>
      </c>
      <c r="L16" s="66">
        <v>1</v>
      </c>
      <c r="M16" s="302">
        <v>3</v>
      </c>
    </row>
    <row r="17" spans="1:13" s="51" customFormat="1" ht="25.5" customHeight="1" x14ac:dyDescent="0.35">
      <c r="A17" s="72" t="s">
        <v>220</v>
      </c>
      <c r="B17" s="53" t="s">
        <v>221</v>
      </c>
      <c r="C17" s="66">
        <v>0</v>
      </c>
      <c r="D17" s="66">
        <v>0</v>
      </c>
      <c r="E17" s="66">
        <v>1</v>
      </c>
      <c r="F17" s="66">
        <v>0</v>
      </c>
      <c r="G17" s="66">
        <v>1</v>
      </c>
      <c r="H17" s="66">
        <v>2</v>
      </c>
      <c r="I17" s="66">
        <v>1</v>
      </c>
      <c r="J17" s="66">
        <v>1</v>
      </c>
      <c r="K17" s="66">
        <v>0</v>
      </c>
      <c r="L17" s="66">
        <v>0</v>
      </c>
      <c r="M17" s="302">
        <v>1</v>
      </c>
    </row>
    <row r="18" spans="1:13" s="51" customFormat="1" ht="17.25" customHeight="1" x14ac:dyDescent="0.35">
      <c r="A18" s="72" t="s">
        <v>222</v>
      </c>
      <c r="B18" s="53" t="s">
        <v>223</v>
      </c>
      <c r="C18" s="69">
        <v>24</v>
      </c>
      <c r="D18" s="69">
        <v>10</v>
      </c>
      <c r="E18" s="69">
        <v>16</v>
      </c>
      <c r="F18" s="69">
        <v>9</v>
      </c>
      <c r="G18" s="69">
        <v>21</v>
      </c>
      <c r="H18" s="69">
        <v>14</v>
      </c>
      <c r="I18" s="69">
        <v>13</v>
      </c>
      <c r="J18" s="69">
        <v>22</v>
      </c>
      <c r="K18" s="69">
        <v>10</v>
      </c>
      <c r="L18" s="69">
        <v>10</v>
      </c>
      <c r="M18" s="304">
        <v>12</v>
      </c>
    </row>
    <row r="19" spans="1:13" s="51" customFormat="1" ht="12.75" customHeight="1" thickBot="1" x14ac:dyDescent="0.4">
      <c r="A19" s="75"/>
      <c r="B19" s="70" t="s">
        <v>224</v>
      </c>
      <c r="C19" s="71">
        <v>39</v>
      </c>
      <c r="D19" s="71">
        <v>22</v>
      </c>
      <c r="E19" s="71">
        <v>32</v>
      </c>
      <c r="F19" s="71">
        <v>20</v>
      </c>
      <c r="G19" s="71">
        <v>32</v>
      </c>
      <c r="H19" s="71">
        <v>26</v>
      </c>
      <c r="I19" s="71">
        <f>SUM(I15:I18)</f>
        <v>27</v>
      </c>
      <c r="J19" s="71">
        <f>SUM(J15:J18)</f>
        <v>35</v>
      </c>
      <c r="K19" s="71">
        <f>SUM(K15:K18)</f>
        <v>23</v>
      </c>
      <c r="L19" s="71">
        <f>SUM(L15:L18)</f>
        <v>17</v>
      </c>
      <c r="M19" s="305">
        <f>SUM(M15:M18)</f>
        <v>19</v>
      </c>
    </row>
    <row r="20" spans="1:13" s="51" customFormat="1" ht="18" customHeight="1" thickTop="1" thickBot="1" x14ac:dyDescent="0.4">
      <c r="A20" s="76"/>
      <c r="B20" s="62" t="s">
        <v>195</v>
      </c>
      <c r="C20" s="77">
        <v>80</v>
      </c>
      <c r="D20" s="77">
        <v>44</v>
      </c>
      <c r="E20" s="77">
        <v>49</v>
      </c>
      <c r="F20" s="77">
        <v>38</v>
      </c>
      <c r="G20" s="77">
        <v>53</v>
      </c>
      <c r="H20" s="77">
        <v>53</v>
      </c>
      <c r="I20" s="77">
        <f>I10+I14+I19</f>
        <v>40</v>
      </c>
      <c r="J20" s="77">
        <f>J10+J14+J19</f>
        <v>55</v>
      </c>
      <c r="K20" s="77">
        <f>K10+K14+K19</f>
        <v>45</v>
      </c>
      <c r="L20" s="77">
        <f>L10+L14+L19</f>
        <v>41</v>
      </c>
      <c r="M20" s="284">
        <f>M10+M14+M19</f>
        <v>38</v>
      </c>
    </row>
  </sheetData>
  <mergeCells count="1">
    <mergeCell ref="A1:M1"/>
  </mergeCells>
  <printOptions horizontalCentered="1"/>
  <pageMargins left="0.98425196850393704" right="0.43307086614173229" top="0.98425196850393704" bottom="0.43307086614173229" header="0.70866141732283472" footer="0.27559055118110237"/>
  <pageSetup paperSize="9" orientation="landscape" r:id="rId1"/>
  <headerFooter alignWithMargins="0">
    <oddHeader>&amp;R&amp;"Times New Roman CE,Normálne"&amp;9Tabuľka č. 9</oddHeader>
    <oddFooter xml:space="preserve">&amp;L&amp;"Arial CE,Kurzíva"&amp;10Pozn.: Údaje sú spracované k 18.01.2019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13</vt:i4>
      </vt:variant>
      <vt:variant>
        <vt:lpstr>Pomenované rozsahy</vt:lpstr>
      </vt:variant>
      <vt:variant>
        <vt:i4>2</vt:i4>
      </vt:variant>
    </vt:vector>
  </HeadingPairs>
  <TitlesOfParts>
    <vt:vector size="15" baseType="lpstr">
      <vt:lpstr>tab_1</vt:lpstr>
      <vt:lpstr>tab_2</vt:lpstr>
      <vt:lpstr>tab_3</vt:lpstr>
      <vt:lpstr>tab_4</vt:lpstr>
      <vt:lpstr>tab_5pravopl</vt:lpstr>
      <vt:lpstr>tab_6</vt:lpstr>
      <vt:lpstr>tab_7</vt:lpstr>
      <vt:lpstr>tab_8</vt:lpstr>
      <vt:lpstr>tab_9</vt:lpstr>
      <vt:lpstr>tab_10</vt:lpstr>
      <vt:lpstr>tab_11</vt:lpstr>
      <vt:lpstr>tab_12</vt:lpstr>
      <vt:lpstr>tab_13</vt:lpstr>
      <vt:lpstr>tab_11!Názvy_tlače</vt:lpstr>
      <vt:lpstr>tab_2!Oblasť_tlače</vt:lpstr>
    </vt:vector>
  </TitlesOfParts>
  <Company>UBP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Viera Backstuberová</dc:creator>
  <cp:lastModifiedBy>Horňak Michal</cp:lastModifiedBy>
  <cp:lastPrinted>2018-03-19T12:39:36Z</cp:lastPrinted>
  <dcterms:created xsi:type="dcterms:W3CDTF">2001-03-06T09:40:04Z</dcterms:created>
  <dcterms:modified xsi:type="dcterms:W3CDTF">2019-03-29T08:45:28Z</dcterms:modified>
</cp:coreProperties>
</file>